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S:\Member Services\Rebate forms\2019\Commercial Rebate Forms\"/>
    </mc:Choice>
  </mc:AlternateContent>
  <bookViews>
    <workbookView xWindow="0" yWindow="0" windowWidth="16392" windowHeight="5088" tabRatio="898"/>
  </bookViews>
  <sheets>
    <sheet name="Cover Page" sheetId="1" r:id="rId1"/>
    <sheet name="Rules &amp; Information" sheetId="2" r:id="rId2"/>
    <sheet name="Lighting Retrofit" sheetId="3" r:id="rId3"/>
    <sheet name="Lighting Retrofit Details" sheetId="4" r:id="rId4"/>
    <sheet name="New Construction" sheetId="5" r:id="rId5"/>
    <sheet name="Custom Lighting" sheetId="6" r:id="rId6"/>
    <sheet name="Lighting Retrofit Savings calc" sheetId="8" state="hidden" r:id="rId7"/>
    <sheet name="NC Lighting Savings Calc" sheetId="9" state="hidden" r:id="rId8"/>
    <sheet name="Payment Request" sheetId="10" state="hidden" r:id="rId9"/>
  </sheets>
  <externalReferences>
    <externalReference r:id="rId10"/>
    <externalReference r:id="rId11"/>
  </externalReferences>
  <definedNames>
    <definedName name="ac">'Lighting Retrofit Details'!$O$28:$O$30</definedName>
    <definedName name="_xlnm.Print_Area" localSheetId="0">'Cover Page'!$A$1:$I$49</definedName>
    <definedName name="_xlnm.Print_Area" localSheetId="5">'Custom Lighting'!$A$1:$T$41</definedName>
    <definedName name="_xlnm.Print_Area" localSheetId="2">'Lighting Retrofit'!$A$1:$I$54</definedName>
    <definedName name="_xlnm.Print_Area" localSheetId="3">'Lighting Retrofit Details'!$A$1:$O$38</definedName>
    <definedName name="_xlnm.Print_Area" localSheetId="6">'Lighting Retrofit Savings calc'!$A$1:$L$55</definedName>
    <definedName name="_xlnm.Print_Area" localSheetId="7">'NC Lighting Savings Calc'!$A$1:$L$60</definedName>
    <definedName name="_xlnm.Print_Area" localSheetId="4">'New Construction'!$A$1:$I$56</definedName>
    <definedName name="_xlnm.Print_Area" localSheetId="8">'Payment Request'!$A$1:$M$54</definedName>
    <definedName name="_xlnm.Print_Area" localSheetId="1">'Rules &amp; Information'!$A$1:$H$51</definedName>
    <definedName name="Yes">'Custom Lighting'!$T$28:$T$29</definedName>
    <definedName name="Z_52CD16EA_6A0A_4D86_B11B_631248FD7960_.wvu.Cols" localSheetId="5" hidden="1">'Custom Lighting'!$F:$I,'Custom Lighting'!$P:$S</definedName>
    <definedName name="Z_52CD16EA_6A0A_4D86_B11B_631248FD7960_.wvu.Cols" localSheetId="3" hidden="1">'Lighting Retrofit Details'!$F:$F,'Lighting Retrofit Details'!$M:$M</definedName>
    <definedName name="Z_52CD16EA_6A0A_4D86_B11B_631248FD7960_.wvu.PrintArea" localSheetId="0" hidden="1">'Cover Page'!$A$1:$I$49</definedName>
    <definedName name="Z_52CD16EA_6A0A_4D86_B11B_631248FD7960_.wvu.PrintArea" localSheetId="5" hidden="1">'Custom Lighting'!$A$1:$T$41</definedName>
    <definedName name="Z_52CD16EA_6A0A_4D86_B11B_631248FD7960_.wvu.PrintArea" localSheetId="2" hidden="1">'Lighting Retrofit'!$A$1:$R$66</definedName>
    <definedName name="Z_52CD16EA_6A0A_4D86_B11B_631248FD7960_.wvu.PrintArea" localSheetId="3" hidden="1">'Lighting Retrofit Details'!$A$1:$O$38</definedName>
    <definedName name="Z_52CD16EA_6A0A_4D86_B11B_631248FD7960_.wvu.PrintArea" localSheetId="6" hidden="1">'Lighting Retrofit Savings calc'!$A$1:$L$55</definedName>
    <definedName name="Z_52CD16EA_6A0A_4D86_B11B_631248FD7960_.wvu.PrintArea" localSheetId="7" hidden="1">'NC Lighting Savings Calc'!$A$1:$L$60</definedName>
    <definedName name="Z_52CD16EA_6A0A_4D86_B11B_631248FD7960_.wvu.PrintArea" localSheetId="4" hidden="1">'New Construction'!$A$1:$I$71</definedName>
    <definedName name="Z_52CD16EA_6A0A_4D86_B11B_631248FD7960_.wvu.PrintArea" localSheetId="8" hidden="1">'Payment Request'!$A$1:$M$54</definedName>
    <definedName name="Z_52CD16EA_6A0A_4D86_B11B_631248FD7960_.wvu.PrintArea" localSheetId="1" hidden="1">'Rules &amp; Information'!$A$1:$H$72</definedName>
    <definedName name="Z_52CD16EA_6A0A_4D86_B11B_631248FD7960_.wvu.Rows" localSheetId="6" hidden="1">'Lighting Retrofit Savings calc'!$54:$54</definedName>
  </definedNames>
  <calcPr calcId="152511"/>
  <customWorkbookViews>
    <customWorkbookView name="Eide, Jill GRE-MG - Personal View" guid="{52CD16EA-6A0A-4D86-B11B-631248FD7960}" mergeInterval="0" personalView="1" maximized="1" xWindow="-9" yWindow="-9" windowWidth="1298" windowHeight="994" tabRatio="898" activeSheetId="3"/>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I9" i="3" l="1"/>
  <c r="I10" i="3"/>
  <c r="I11" i="3"/>
  <c r="I12" i="3"/>
  <c r="I13" i="3"/>
  <c r="I14" i="3"/>
  <c r="I15" i="3"/>
  <c r="I25" i="5" l="1"/>
  <c r="D36" i="6" l="1"/>
  <c r="I24" i="5" l="1"/>
  <c r="I32" i="3" l="1"/>
  <c r="I31" i="3"/>
  <c r="S9" i="6" l="1"/>
  <c r="S10" i="6"/>
  <c r="S11" i="6"/>
  <c r="S12" i="6"/>
  <c r="S13" i="6"/>
  <c r="S14" i="6"/>
  <c r="S15" i="6"/>
  <c r="S16" i="6"/>
  <c r="S17" i="6"/>
  <c r="S18" i="6"/>
  <c r="S19" i="6"/>
  <c r="S20" i="6"/>
  <c r="S21" i="6"/>
  <c r="S22" i="6"/>
  <c r="S23" i="6"/>
  <c r="S24" i="6"/>
  <c r="S25" i="6"/>
  <c r="S8" i="6"/>
  <c r="Q9" i="6"/>
  <c r="Q10" i="6"/>
  <c r="Q11" i="6"/>
  <c r="Q12" i="6"/>
  <c r="Q13" i="6"/>
  <c r="Q14" i="6"/>
  <c r="Q15" i="6"/>
  <c r="Q16" i="6"/>
  <c r="Q17" i="6"/>
  <c r="Q18" i="6"/>
  <c r="Q19" i="6"/>
  <c r="Q20" i="6"/>
  <c r="Q21" i="6"/>
  <c r="Q22" i="6"/>
  <c r="Q23" i="6"/>
  <c r="Q24" i="6"/>
  <c r="Q25" i="6"/>
  <c r="Q8" i="6"/>
  <c r="I9" i="6"/>
  <c r="I10" i="6"/>
  <c r="I11" i="6"/>
  <c r="I12" i="6"/>
  <c r="I13" i="6"/>
  <c r="I14" i="6"/>
  <c r="I15" i="6"/>
  <c r="I16" i="6"/>
  <c r="I17" i="6"/>
  <c r="I18" i="6"/>
  <c r="I19" i="6"/>
  <c r="I20" i="6"/>
  <c r="I21" i="6"/>
  <c r="I22" i="6"/>
  <c r="I23" i="6"/>
  <c r="I24" i="6"/>
  <c r="I25" i="6"/>
  <c r="I8" i="6"/>
  <c r="I27" i="6" s="1"/>
  <c r="G9" i="6"/>
  <c r="G10" i="6"/>
  <c r="G11" i="6"/>
  <c r="G12" i="6"/>
  <c r="G13" i="6"/>
  <c r="G14" i="6"/>
  <c r="G15" i="6"/>
  <c r="G16" i="6"/>
  <c r="G17" i="6"/>
  <c r="G18" i="6"/>
  <c r="G19" i="6"/>
  <c r="G20" i="6"/>
  <c r="G21" i="6"/>
  <c r="G22" i="6"/>
  <c r="G23" i="6"/>
  <c r="G24" i="6"/>
  <c r="G25" i="6"/>
  <c r="G8" i="6"/>
  <c r="G27" i="6" s="1"/>
  <c r="S27" i="6" l="1"/>
  <c r="E33" i="6" s="1"/>
  <c r="Q27" i="6"/>
  <c r="D33" i="6"/>
  <c r="C36" i="6" s="1"/>
  <c r="I30" i="3"/>
  <c r="R27" i="6" l="1"/>
  <c r="H27" i="6"/>
  <c r="P27" i="6"/>
  <c r="F27" i="6"/>
  <c r="R9" i="6"/>
  <c r="R10" i="6"/>
  <c r="R11" i="6"/>
  <c r="R12" i="6"/>
  <c r="R13" i="6"/>
  <c r="R14" i="6"/>
  <c r="R15" i="6"/>
  <c r="R16" i="6"/>
  <c r="R17" i="6"/>
  <c r="R18" i="6"/>
  <c r="R19" i="6"/>
  <c r="R20" i="6"/>
  <c r="R21" i="6"/>
  <c r="R22" i="6"/>
  <c r="R23" i="6"/>
  <c r="R24" i="6"/>
  <c r="R25" i="6"/>
  <c r="R8" i="6"/>
  <c r="P9" i="6"/>
  <c r="P10" i="6"/>
  <c r="P11" i="6"/>
  <c r="P12" i="6"/>
  <c r="P13" i="6"/>
  <c r="P14" i="6"/>
  <c r="P15" i="6"/>
  <c r="P16" i="6"/>
  <c r="P17" i="6"/>
  <c r="P18" i="6"/>
  <c r="P19" i="6"/>
  <c r="P20" i="6"/>
  <c r="P21" i="6"/>
  <c r="P22" i="6"/>
  <c r="P23" i="6"/>
  <c r="P24" i="6"/>
  <c r="P25" i="6"/>
  <c r="P8" i="6"/>
  <c r="H9" i="6"/>
  <c r="H10" i="6"/>
  <c r="H11" i="6"/>
  <c r="H12" i="6"/>
  <c r="H13" i="6"/>
  <c r="H14" i="6"/>
  <c r="H15" i="6"/>
  <c r="H16" i="6"/>
  <c r="H17" i="6"/>
  <c r="H18" i="6"/>
  <c r="H19" i="6"/>
  <c r="H20" i="6"/>
  <c r="H21" i="6"/>
  <c r="H22" i="6"/>
  <c r="H23" i="6"/>
  <c r="H24" i="6"/>
  <c r="H25" i="6"/>
  <c r="H8" i="6"/>
  <c r="F16" i="6"/>
  <c r="F19" i="6"/>
  <c r="F9" i="6"/>
  <c r="F10" i="6"/>
  <c r="F11" i="6"/>
  <c r="F12" i="6"/>
  <c r="F13" i="6"/>
  <c r="F14" i="6"/>
  <c r="F15" i="6"/>
  <c r="F17" i="6"/>
  <c r="F18" i="6"/>
  <c r="F20" i="6"/>
  <c r="F21" i="6"/>
  <c r="F22" i="6"/>
  <c r="F23" i="6"/>
  <c r="F24" i="6"/>
  <c r="F25" i="6"/>
  <c r="F8" i="6"/>
  <c r="N8" i="4" l="1"/>
  <c r="N9" i="4"/>
  <c r="N10" i="4"/>
  <c r="N11" i="4"/>
  <c r="N12" i="4"/>
  <c r="N13" i="4"/>
  <c r="N14" i="4"/>
  <c r="N15" i="4"/>
  <c r="N16" i="4"/>
  <c r="N17" i="4"/>
  <c r="N18" i="4"/>
  <c r="N19" i="4"/>
  <c r="N20" i="4"/>
  <c r="N21" i="4"/>
  <c r="N22" i="4"/>
  <c r="N23" i="4"/>
  <c r="N24" i="4"/>
  <c r="N7" i="4"/>
  <c r="G8" i="4"/>
  <c r="G9" i="4"/>
  <c r="G10" i="4"/>
  <c r="G11" i="4"/>
  <c r="G12" i="4"/>
  <c r="G13" i="4"/>
  <c r="G14" i="4"/>
  <c r="G15" i="4"/>
  <c r="G16" i="4"/>
  <c r="G17" i="4"/>
  <c r="G18" i="4"/>
  <c r="G19" i="4"/>
  <c r="G20" i="4"/>
  <c r="G21" i="4"/>
  <c r="G22" i="4"/>
  <c r="G23" i="4"/>
  <c r="G24" i="4"/>
  <c r="G7" i="4"/>
  <c r="D29" i="6" l="1"/>
  <c r="M8" i="4"/>
  <c r="M9" i="4"/>
  <c r="M10" i="4"/>
  <c r="M11" i="4"/>
  <c r="M12" i="4"/>
  <c r="M13" i="4"/>
  <c r="M14" i="4"/>
  <c r="M15" i="4"/>
  <c r="M16" i="4"/>
  <c r="M17" i="4"/>
  <c r="M18" i="4"/>
  <c r="M19" i="4"/>
  <c r="M20" i="4"/>
  <c r="M21" i="4"/>
  <c r="M22" i="4"/>
  <c r="M23" i="4"/>
  <c r="M24" i="4"/>
  <c r="M7" i="4"/>
  <c r="K28" i="4" s="1"/>
  <c r="F8" i="4"/>
  <c r="F9" i="4"/>
  <c r="F10" i="4"/>
  <c r="F11" i="4"/>
  <c r="F12" i="4"/>
  <c r="F13" i="4"/>
  <c r="F14" i="4"/>
  <c r="F15" i="4"/>
  <c r="F16" i="4"/>
  <c r="F17" i="4"/>
  <c r="F18" i="4"/>
  <c r="F19" i="4"/>
  <c r="F20" i="4"/>
  <c r="F21" i="4"/>
  <c r="F22" i="4"/>
  <c r="F23" i="4"/>
  <c r="F24" i="4"/>
  <c r="F7" i="4"/>
  <c r="D28" i="4" s="1"/>
  <c r="O29" i="6"/>
  <c r="E29" i="6"/>
  <c r="N29" i="6" l="1"/>
  <c r="D32" i="6" s="1"/>
  <c r="E32" i="6"/>
  <c r="I31" i="5"/>
  <c r="I30" i="5"/>
  <c r="I28" i="5"/>
  <c r="I29" i="5"/>
  <c r="I20" i="5"/>
  <c r="I21" i="5"/>
  <c r="I22" i="5"/>
  <c r="I23" i="5"/>
  <c r="I19" i="5"/>
  <c r="I16" i="5"/>
  <c r="I17" i="5"/>
  <c r="I15" i="5"/>
  <c r="I11" i="5"/>
  <c r="I8" i="5"/>
  <c r="I9" i="5"/>
  <c r="D31" i="4"/>
  <c r="L28" i="4"/>
  <c r="E28" i="4"/>
  <c r="I36" i="5" l="1"/>
  <c r="I37" i="5" s="1"/>
  <c r="E31" i="4"/>
  <c r="I40" i="3"/>
  <c r="I39" i="3"/>
  <c r="I37" i="3"/>
  <c r="I38" i="3"/>
  <c r="I17" i="3"/>
  <c r="I18" i="3"/>
  <c r="I22" i="3"/>
  <c r="I23" i="3"/>
  <c r="I24" i="3"/>
  <c r="I26" i="3"/>
  <c r="I27" i="3"/>
  <c r="I28" i="3"/>
  <c r="I29" i="3"/>
  <c r="I34" i="3"/>
  <c r="I8" i="3"/>
  <c r="I48" i="3" l="1"/>
  <c r="I49" i="3" s="1"/>
  <c r="A4" i="10"/>
  <c r="C30" i="10" l="1"/>
  <c r="L52" i="8"/>
  <c r="K52" i="8"/>
  <c r="L51" i="8"/>
  <c r="K51" i="8"/>
  <c r="L50" i="8"/>
  <c r="K50" i="8"/>
  <c r="L49" i="8"/>
  <c r="K49" i="8"/>
  <c r="L48" i="8"/>
  <c r="K48" i="8"/>
  <c r="L47" i="8"/>
  <c r="K47" i="8"/>
  <c r="L46" i="8"/>
  <c r="K46" i="8"/>
  <c r="L45" i="8"/>
  <c r="K45" i="8"/>
  <c r="L44" i="8"/>
  <c r="K44" i="8"/>
  <c r="L43" i="8"/>
  <c r="K43" i="8"/>
  <c r="L42" i="8"/>
  <c r="K42" i="8"/>
  <c r="L41" i="8"/>
  <c r="K41" i="8"/>
  <c r="L40" i="8"/>
  <c r="K40" i="8"/>
  <c r="L39" i="8"/>
  <c r="K39" i="8"/>
  <c r="L38" i="8"/>
  <c r="K38" i="8"/>
  <c r="L37" i="8"/>
  <c r="K37" i="8"/>
  <c r="L36" i="8"/>
  <c r="K36" i="8"/>
  <c r="L35" i="8"/>
  <c r="K35" i="8"/>
  <c r="L34" i="8"/>
  <c r="K34" i="8"/>
  <c r="L33" i="8"/>
  <c r="K33" i="8"/>
  <c r="L32" i="8"/>
  <c r="K32" i="8"/>
  <c r="L31" i="8"/>
  <c r="K31" i="8"/>
  <c r="L30" i="8"/>
  <c r="K30" i="8"/>
  <c r="L29" i="8"/>
  <c r="K29" i="8"/>
  <c r="L28" i="8"/>
  <c r="K28" i="8"/>
  <c r="L27" i="8"/>
  <c r="K27" i="8"/>
  <c r="L26" i="8"/>
  <c r="K26" i="8"/>
  <c r="L25" i="8"/>
  <c r="K25" i="8"/>
  <c r="L24" i="8"/>
  <c r="K24" i="8"/>
  <c r="L23" i="8"/>
  <c r="K23" i="8"/>
  <c r="L22" i="8"/>
  <c r="K22" i="8"/>
  <c r="L21" i="8"/>
  <c r="K21" i="8"/>
  <c r="L20" i="8"/>
  <c r="K20" i="8"/>
  <c r="L19" i="8"/>
  <c r="K19" i="8"/>
  <c r="L18" i="8"/>
  <c r="K18" i="8"/>
  <c r="L17" i="8"/>
  <c r="K17" i="8"/>
  <c r="L16" i="8"/>
  <c r="K16" i="8"/>
  <c r="L15" i="8"/>
  <c r="K15" i="8"/>
  <c r="L14" i="8"/>
  <c r="K14" i="8"/>
  <c r="L13" i="8"/>
  <c r="K13" i="8"/>
  <c r="K53" i="8" s="1"/>
  <c r="L12" i="8"/>
  <c r="K12" i="8"/>
  <c r="C7" i="8"/>
  <c r="A4" i="8"/>
  <c r="A3" i="8"/>
  <c r="A2" i="8"/>
  <c r="K1" i="8"/>
  <c r="E58" i="9"/>
  <c r="K51" i="9"/>
  <c r="J51" i="9"/>
  <c r="J50" i="9"/>
  <c r="J49" i="9"/>
  <c r="J48" i="9"/>
  <c r="K46" i="9"/>
  <c r="H46" i="9"/>
  <c r="J46" i="9" s="1"/>
  <c r="K45" i="9"/>
  <c r="H45" i="9"/>
  <c r="J45" i="9" s="1"/>
  <c r="K44" i="9"/>
  <c r="H44" i="9"/>
  <c r="J44" i="9" s="1"/>
  <c r="K43" i="9"/>
  <c r="H43" i="9"/>
  <c r="J43" i="9" s="1"/>
  <c r="K42" i="9"/>
  <c r="H42" i="9"/>
  <c r="J42" i="9" s="1"/>
  <c r="K41" i="9"/>
  <c r="H41" i="9"/>
  <c r="J41" i="9" s="1"/>
  <c r="K40" i="9"/>
  <c r="H40" i="9"/>
  <c r="J40" i="9" s="1"/>
  <c r="K39" i="9"/>
  <c r="H39" i="9"/>
  <c r="J39" i="9" s="1"/>
  <c r="K38" i="9"/>
  <c r="H38" i="9"/>
  <c r="J38" i="9" s="1"/>
  <c r="K37" i="9"/>
  <c r="H37" i="9"/>
  <c r="J37" i="9" s="1"/>
  <c r="K36" i="9"/>
  <c r="H36" i="9"/>
  <c r="J36" i="9" s="1"/>
  <c r="K35" i="9"/>
  <c r="H35" i="9"/>
  <c r="J35" i="9" s="1"/>
  <c r="K34" i="9"/>
  <c r="H34" i="9"/>
  <c r="J34" i="9" s="1"/>
  <c r="K33" i="9"/>
  <c r="H33" i="9"/>
  <c r="J33" i="9" s="1"/>
  <c r="K32" i="9"/>
  <c r="H32" i="9"/>
  <c r="J32" i="9" s="1"/>
  <c r="K31" i="9"/>
  <c r="H31" i="9"/>
  <c r="J31" i="9" s="1"/>
  <c r="K30" i="9"/>
  <c r="H30" i="9"/>
  <c r="J30" i="9" s="1"/>
  <c r="K29" i="9"/>
  <c r="H29" i="9"/>
  <c r="J29" i="9" s="1"/>
  <c r="K28" i="9"/>
  <c r="H28" i="9"/>
  <c r="J28" i="9" s="1"/>
  <c r="K27" i="9"/>
  <c r="H27" i="9"/>
  <c r="J27" i="9" s="1"/>
  <c r="K26" i="9"/>
  <c r="H26" i="9"/>
  <c r="J26" i="9" s="1"/>
  <c r="K25" i="9"/>
  <c r="H25" i="9"/>
  <c r="J25" i="9" s="1"/>
  <c r="K24" i="9"/>
  <c r="H24" i="9"/>
  <c r="J24" i="9" s="1"/>
  <c r="K23" i="9"/>
  <c r="H23" i="9"/>
  <c r="J23" i="9" s="1"/>
  <c r="K22" i="9"/>
  <c r="H22" i="9"/>
  <c r="J22" i="9" s="1"/>
  <c r="K21" i="9"/>
  <c r="H21" i="9"/>
  <c r="J21" i="9" s="1"/>
  <c r="K20" i="9"/>
  <c r="H20" i="9"/>
  <c r="J20" i="9" s="1"/>
  <c r="K19" i="9"/>
  <c r="H19" i="9"/>
  <c r="J19" i="9" s="1"/>
  <c r="K18" i="9"/>
  <c r="H18" i="9"/>
  <c r="J18" i="9" s="1"/>
  <c r="K17" i="9"/>
  <c r="H17" i="9"/>
  <c r="J17" i="9" s="1"/>
  <c r="K16" i="9"/>
  <c r="H16" i="9"/>
  <c r="J16" i="9" s="1"/>
  <c r="K15" i="9"/>
  <c r="H15" i="9"/>
  <c r="J15" i="9" s="1"/>
  <c r="K14" i="9"/>
  <c r="H14" i="9"/>
  <c r="J14" i="9" s="1"/>
  <c r="K13" i="9"/>
  <c r="H13" i="9"/>
  <c r="J13" i="9" s="1"/>
  <c r="K12" i="9"/>
  <c r="H12" i="9"/>
  <c r="J12" i="9" s="1"/>
  <c r="K11" i="9"/>
  <c r="H11" i="9"/>
  <c r="J11" i="9" s="1"/>
  <c r="K10" i="9"/>
  <c r="H10" i="9"/>
  <c r="J10" i="9" s="1"/>
  <c r="C7" i="9"/>
  <c r="A4" i="9"/>
  <c r="A3" i="9"/>
  <c r="A2" i="9"/>
  <c r="K1" i="9"/>
  <c r="K50" i="9"/>
  <c r="K49" i="9"/>
  <c r="K48" i="9"/>
  <c r="L49" i="9" l="1"/>
  <c r="L27" i="9"/>
  <c r="L29" i="9"/>
  <c r="L48" i="9"/>
  <c r="L53" i="8"/>
  <c r="L16" i="9"/>
  <c r="L32" i="9"/>
  <c r="L11" i="9"/>
  <c r="L13" i="9"/>
  <c r="L43" i="9"/>
  <c r="L45" i="9"/>
  <c r="L21" i="9"/>
  <c r="L37" i="9"/>
  <c r="L24" i="9"/>
  <c r="L40" i="9"/>
  <c r="L19" i="9"/>
  <c r="L35" i="9"/>
  <c r="L25" i="9"/>
  <c r="L33" i="9"/>
  <c r="L41" i="9"/>
  <c r="L12" i="9"/>
  <c r="L15" i="9"/>
  <c r="L20" i="9"/>
  <c r="L23" i="9"/>
  <c r="L28" i="9"/>
  <c r="L31" i="9"/>
  <c r="L36" i="9"/>
  <c r="L39" i="9"/>
  <c r="L44" i="9"/>
  <c r="L51" i="9"/>
  <c r="L17" i="9"/>
  <c r="L50" i="9"/>
  <c r="L55" i="9"/>
  <c r="L14" i="9"/>
  <c r="L18" i="9"/>
  <c r="L22" i="9"/>
  <c r="L26" i="9"/>
  <c r="L30" i="9"/>
  <c r="L34" i="9"/>
  <c r="L38" i="9"/>
  <c r="L42" i="9"/>
  <c r="L46" i="9"/>
  <c r="L55" i="8"/>
  <c r="L10" i="9"/>
  <c r="L54" i="9" l="1"/>
  <c r="L57" i="9" s="1"/>
  <c r="J9" i="10" l="1"/>
  <c r="D12" i="10"/>
  <c r="D11" i="10"/>
  <c r="D10" i="10"/>
  <c r="D9" i="10"/>
  <c r="D8" i="10"/>
  <c r="C21" i="10"/>
  <c r="K10" i="10"/>
  <c r="A3" i="10"/>
  <c r="A2" i="10"/>
  <c r="L1" i="10"/>
  <c r="L12" i="10"/>
  <c r="I19" i="10"/>
  <c r="C19" i="10"/>
  <c r="C18" i="10"/>
  <c r="C17" i="10"/>
  <c r="C16" i="10"/>
  <c r="I12" i="10"/>
  <c r="C32" i="10" l="1"/>
  <c r="C23" i="10"/>
</calcChain>
</file>

<file path=xl/sharedStrings.xml><?xml version="1.0" encoding="utf-8"?>
<sst xmlns="http://schemas.openxmlformats.org/spreadsheetml/2006/main" count="383" uniqueCount="233">
  <si>
    <t>LED Lamp</t>
  </si>
  <si>
    <t>Application #</t>
  </si>
  <si>
    <t>Quantity</t>
  </si>
  <si>
    <t>Rebate</t>
  </si>
  <si>
    <t># Fixtures</t>
  </si>
  <si>
    <t>Watts/ Fixture</t>
  </si>
  <si>
    <t>Existing Lighting System</t>
  </si>
  <si>
    <t>New Lighting System</t>
  </si>
  <si>
    <t>Annual Hours</t>
  </si>
  <si>
    <t>Total</t>
  </si>
  <si>
    <t xml:space="preserve"> </t>
  </si>
  <si>
    <t>Send this request and invoices to:</t>
  </si>
  <si>
    <t>Great River Energy</t>
  </si>
  <si>
    <t>For Great River Energy use only</t>
  </si>
  <si>
    <t>Payment Date:</t>
  </si>
  <si>
    <t>Amount:</t>
  </si>
  <si>
    <t>GRE Approval:</t>
  </si>
  <si>
    <t>TOTAL REBATE</t>
  </si>
  <si>
    <t>City</t>
  </si>
  <si>
    <t>State</t>
  </si>
  <si>
    <t>Zip</t>
  </si>
  <si>
    <t>Date</t>
  </si>
  <si>
    <t>Phone</t>
  </si>
  <si>
    <t>Hrs/Yr</t>
  </si>
  <si>
    <t>Send payment request check to:</t>
  </si>
  <si>
    <t>Approval Date:</t>
  </si>
  <si>
    <t>Project Cost</t>
  </si>
  <si>
    <t>kWh Savings</t>
  </si>
  <si>
    <t>kW Savings</t>
  </si>
  <si>
    <t>VENDOR INFORMATION</t>
  </si>
  <si>
    <t>Rebates@GREnergy.com</t>
  </si>
  <si>
    <t>12300 Elm Creek Boulevard</t>
  </si>
  <si>
    <t>Maple Grove, MN 55369-4718</t>
  </si>
  <si>
    <t>Business Member Information</t>
  </si>
  <si>
    <t>Email</t>
  </si>
  <si>
    <t>City, State, ZIP</t>
  </si>
  <si>
    <t>Business Name</t>
  </si>
  <si>
    <t>Contact Name</t>
  </si>
  <si>
    <t>Account Number</t>
  </si>
  <si>
    <t>Billing Address</t>
  </si>
  <si>
    <t>Vendor Name</t>
  </si>
  <si>
    <t>Mailing Address</t>
  </si>
  <si>
    <t>Email Address</t>
  </si>
  <si>
    <t>with A/C</t>
  </si>
  <si>
    <t>Saved kW</t>
  </si>
  <si>
    <t>Saved kWh</t>
  </si>
  <si>
    <t>Yes</t>
  </si>
  <si>
    <t>No</t>
  </si>
  <si>
    <t>LED Lamps</t>
  </si>
  <si>
    <t>5W or less</t>
  </si>
  <si>
    <t>Replaces Incandescent, Halogen, CFL or Fluorescent Lamps with an Energy Star qualified LED Lamp that uses 3-6 times less energy (e.g. a 10W LED replaces 30W-60W)</t>
  </si>
  <si>
    <t xml:space="preserve"> 6W-10W</t>
  </si>
  <si>
    <t xml:space="preserve"> 11W-20W</t>
  </si>
  <si>
    <t xml:space="preserve"> 21W-30W</t>
  </si>
  <si>
    <t>18W or less</t>
  </si>
  <si>
    <t>Replaces T12 or T8 system</t>
  </si>
  <si>
    <t>19W-40W</t>
  </si>
  <si>
    <t>LED Case Lamp</t>
  </si>
  <si>
    <t>Replaces T12 or T8 system with LED Case Lighting</t>
  </si>
  <si>
    <t>LED Fixtures</t>
  </si>
  <si>
    <t>LED Fixture</t>
  </si>
  <si>
    <t>25W or less</t>
  </si>
  <si>
    <t xml:space="preserve"> 26W-50W</t>
  </si>
  <si>
    <t xml:space="preserve"> 51W-75W</t>
  </si>
  <si>
    <t xml:space="preserve">5'-6' </t>
  </si>
  <si>
    <t>Photocell</t>
  </si>
  <si>
    <t>Ceiling Mount Occupancy Sensor</t>
  </si>
  <si>
    <t>Wall Mount Occupancy Sensor</t>
  </si>
  <si>
    <t>Automatic Controls</t>
  </si>
  <si>
    <t>Fixture Mount Occupancy Sensor</t>
  </si>
  <si>
    <t>Controls</t>
  </si>
  <si>
    <t>kW connected</t>
  </si>
  <si>
    <t>Hrs/Yr reduced</t>
  </si>
  <si>
    <t>(COOPERATIVE)</t>
  </si>
  <si>
    <t>Fixture Type</t>
  </si>
  <si>
    <t>Fluorescent T5 Lamps                                                    with Electronic Ballasts</t>
  </si>
  <si>
    <t>≤ 4 ft.</t>
  </si>
  <si>
    <t>3 and 4 lamp</t>
  </si>
  <si>
    <t>1 and 2 lamp</t>
  </si>
  <si>
    <t>2 lamp</t>
  </si>
  <si>
    <t>1 lamp</t>
  </si>
  <si>
    <t>Low-Wattage Fluorescent T8 Lamps</t>
  </si>
  <si>
    <t>33W to 56W</t>
  </si>
  <si>
    <t>19W to 32W</t>
  </si>
  <si>
    <t>≤ 18W</t>
  </si>
  <si>
    <t>≥ 251W</t>
  </si>
  <si>
    <t>151W - 250W</t>
  </si>
  <si>
    <t>≤ 150W</t>
  </si>
  <si>
    <t>Pulse-Start Metal Halide Fixtures</t>
  </si>
  <si>
    <t>≥ 750W</t>
  </si>
  <si>
    <t>320W - 749W</t>
  </si>
  <si>
    <t>176W - 319W</t>
  </si>
  <si>
    <t>≤ 175W</t>
  </si>
  <si>
    <t>Ceramic Metal Halide Fixtures</t>
  </si>
  <si>
    <t>LED 4' tubular lamp</t>
  </si>
  <si>
    <t>≤ 4 ft</t>
  </si>
  <si>
    <t>Fluorescent Super T8 Lamps with Electronic Ballasts</t>
  </si>
  <si>
    <t>5 ft to 8 ft</t>
  </si>
  <si>
    <t>4 ft., ≤ 28W</t>
  </si>
  <si>
    <t>High-bay Fluorescent T8 Lamps with Electronic Ballasts</t>
  </si>
  <si>
    <t>4 ft</t>
  </si>
  <si>
    <t>6 and 8 lamp</t>
  </si>
  <si>
    <t>High-bay Fluorescent T5 HO Lamps with Electronic Ballasts</t>
  </si>
  <si>
    <t>4 ft.</t>
  </si>
  <si>
    <t>4 lamp</t>
  </si>
  <si>
    <t>kW Savings/Unit</t>
  </si>
  <si>
    <t>kWh/Yr</t>
  </si>
  <si>
    <t>Replaces Incandescent, Halogen, CFL or Fluorescent Lamps with an Energy Star qualified LED fixture that uses 3-6 times less energy (eg a 25W LED fixture replaces 75W-150W)</t>
  </si>
  <si>
    <t xml:space="preserve">Replace 3-6x HID = 50w-150w HID </t>
  </si>
  <si>
    <t>40-80</t>
  </si>
  <si>
    <t xml:space="preserve">Replace 3-6x HID = 151w-400w HID </t>
  </si>
  <si>
    <t>80-120</t>
  </si>
  <si>
    <t xml:space="preserve">Replace 3-6x HID = 401w-750w HID </t>
  </si>
  <si>
    <t>121-200</t>
  </si>
  <si>
    <t>201-250</t>
  </si>
  <si>
    <r>
      <t xml:space="preserve">Hardwired or Modular                                      Compact Fluorescent Fixtures </t>
    </r>
    <r>
      <rPr>
        <b/>
        <sz val="8"/>
        <rFont val="Arial"/>
        <family val="2"/>
      </rPr>
      <t>(does not include screw-base CFL's)</t>
    </r>
  </si>
  <si>
    <t xml:space="preserve"> High Pressure Sodium Fixtures</t>
  </si>
  <si>
    <t>20-25W</t>
  </si>
  <si>
    <t>Estimated Annual Energy (kWh) Savings</t>
  </si>
  <si>
    <t>Estimated Annual Energy (kW) Savings</t>
  </si>
  <si>
    <t>Estimated Annual Energy (kWh) Savings with AC</t>
  </si>
  <si>
    <t>Completion of the retrofit lighting worksheet is required before rebate will be issued.</t>
  </si>
  <si>
    <t>Installation Address</t>
  </si>
  <si>
    <t>City, State, Zip</t>
  </si>
  <si>
    <t>Phone Number</t>
  </si>
  <si>
    <t>Rebate Recipient</t>
  </si>
  <si>
    <t>To release the rebate incentive check to an alternate party other than the cooperative business member, the member must specify an alternative mailing address and authorize with a signature below.</t>
  </si>
  <si>
    <t xml:space="preserve">Please Send Rebate to (check one): </t>
  </si>
  <si>
    <t>Application Check List</t>
  </si>
  <si>
    <t>Member Signature</t>
  </si>
  <si>
    <t>Lighting Rebates</t>
  </si>
  <si>
    <t>Lighting Retrofit</t>
  </si>
  <si>
    <t xml:space="preserve">LED Fixtures </t>
  </si>
  <si>
    <t>Screw &amp; pin</t>
  </si>
  <si>
    <t>LED Exit Signs</t>
  </si>
  <si>
    <t>Exit Sign</t>
  </si>
  <si>
    <t>81w-120w</t>
  </si>
  <si>
    <t>121w-200w</t>
  </si>
  <si>
    <t>201w-250w</t>
  </si>
  <si>
    <t>26w-50w</t>
  </si>
  <si>
    <t>51w-75w</t>
  </si>
  <si>
    <t>41w-80w</t>
  </si>
  <si>
    <t>Replaces T12 or T8 lamps</t>
  </si>
  <si>
    <t xml:space="preserve">Refrigerator/Freezer </t>
  </si>
  <si>
    <t>Replaces incandescent only</t>
  </si>
  <si>
    <t>Ceiling Mount Occ Sensor</t>
  </si>
  <si>
    <t>Wall Mount Occ Sensor</t>
  </si>
  <si>
    <t>Fixture Mount Occ Sensor</t>
  </si>
  <si>
    <t>≤ 18w</t>
  </si>
  <si>
    <t>% reduction</t>
  </si>
  <si>
    <t>Hr/year*</t>
  </si>
  <si>
    <t xml:space="preserve">*annual operating hours before controls  </t>
  </si>
  <si>
    <t>**total connected load (kW) to control</t>
  </si>
  <si>
    <t>Lighting Retrofit Details</t>
  </si>
  <si>
    <t>Old Lighting</t>
  </si>
  <si>
    <t>New Lighting</t>
  </si>
  <si>
    <t>Wattage</t>
  </si>
  <si>
    <t>Hrs/Year</t>
  </si>
  <si>
    <t>A/C?</t>
  </si>
  <si>
    <t>kW</t>
  </si>
  <si>
    <t>kWh</t>
  </si>
  <si>
    <t>Total  Usage</t>
  </si>
  <si>
    <t>Annual Savings</t>
  </si>
  <si>
    <t>Before</t>
  </si>
  <si>
    <t>After</t>
  </si>
  <si>
    <t>screw &amp; pin</t>
  </si>
  <si>
    <t>New Construction</t>
  </si>
  <si>
    <t>Custom Lighting</t>
  </si>
  <si>
    <t>Rules &amp; Information</t>
  </si>
  <si>
    <t>Warranty Information</t>
  </si>
  <si>
    <t>Rebate qualifications do not imply any representation or warranty of such equipment, design or installation by  the cooperative. The cooperative shall not be responsible or liable for any personal injury or property damage caused by this equipment. The cooperative does not guarantee that a specific level of energy or cost savings will result from the implementation of energy conservation measures or the use of products funded under this program. In no event shall the cooperative be liable for any incidental or consequential damages.</t>
  </si>
  <si>
    <t>General Program Rules</t>
  </si>
  <si>
    <t xml:space="preserve">The undersigned does hereby certify that the undersigned is solely responsible for the accuracy of the information contained in this application. All rules of the program have been followed and the installation is complete. The undersigned acknowledges that nothing contained in the application imposes any liability on the cooperative for the work performed and information presented by the member, member's engineer, contractor, or vendor. The undersigned also authorized payment of incentive directly to the specified rebate recipient. </t>
  </si>
  <si>
    <t>Sum</t>
  </si>
  <si>
    <t>4. Rebates must be applied for within 12 months of invoice date.</t>
  </si>
  <si>
    <t>Total Rebate</t>
  </si>
  <si>
    <t>Rebate Application</t>
  </si>
  <si>
    <r>
      <rPr>
        <sz val="10"/>
        <rFont val="Calibri"/>
        <family val="2"/>
      </rPr>
      <t>◦</t>
    </r>
    <r>
      <rPr>
        <sz val="10"/>
        <rFont val="Arial"/>
        <family val="2"/>
      </rPr>
      <t xml:space="preserve"> Automatic controls must be permanently installed.</t>
    </r>
  </si>
  <si>
    <t>Must Complete "Lighting Retrofit Details" page.</t>
  </si>
  <si>
    <t>total kW**</t>
  </si>
  <si>
    <t>Recipient Name</t>
  </si>
  <si>
    <t>Yes kW</t>
  </si>
  <si>
    <t>Yes kWh</t>
  </si>
  <si>
    <t>A/c</t>
  </si>
  <si>
    <t>Mult</t>
  </si>
  <si>
    <t>2. Installation must be complete before application is submitted and rebate funds are issued.</t>
  </si>
  <si>
    <r>
      <t>3. Members and vendors must submit</t>
    </r>
    <r>
      <rPr>
        <u/>
        <sz val="10"/>
        <color rgb="FF000000"/>
        <rFont val="Arial"/>
        <family val="2"/>
      </rPr>
      <t xml:space="preserve"> itemized equipment invoices</t>
    </r>
    <r>
      <rPr>
        <sz val="10"/>
        <color rgb="FF000000"/>
        <rFont val="Arial"/>
        <family val="2"/>
      </rPr>
      <t>,</t>
    </r>
    <r>
      <rPr>
        <u/>
        <sz val="10"/>
        <color rgb="FF000000"/>
        <rFont val="Arial"/>
        <family val="2"/>
      </rPr>
      <t xml:space="preserve"> rebate application</t>
    </r>
    <r>
      <rPr>
        <sz val="10"/>
        <color rgb="FF000000"/>
        <rFont val="Arial"/>
        <family val="2"/>
      </rPr>
      <t xml:space="preserve">, and manufacturer </t>
    </r>
    <r>
      <rPr>
        <u/>
        <sz val="10"/>
        <color rgb="FF000000"/>
        <rFont val="Arial"/>
        <family val="2"/>
      </rPr>
      <t>equipment specifications</t>
    </r>
    <r>
      <rPr>
        <sz val="10"/>
        <color rgb="FF000000"/>
        <rFont val="Arial"/>
        <family val="2"/>
      </rPr>
      <t>. To ensure that the equipment installed meets the cooperative's performance standards, these invoices must itemize labor charges, quantity and price of the equipment installed, as well as information regarding the manufacturer and model numbers for all equipment included in the rebate.</t>
    </r>
  </si>
  <si>
    <t xml:space="preserve">8. Illuminating Engineering Society (IES) light levels are recommended. A project falling below recommended levels may be denied a rebate.  </t>
  </si>
  <si>
    <t>5. The cooperative reserves the right to conduct random inspections of installations.</t>
  </si>
  <si>
    <t>Rebate applications due no later than November 16, 2018.</t>
  </si>
  <si>
    <t>251w-300w</t>
  </si>
  <si>
    <t>301w-400w</t>
  </si>
  <si>
    <t>Replaces HID or T12 systems</t>
  </si>
  <si>
    <t>% Reduction</t>
  </si>
  <si>
    <t>11w-30w</t>
  </si>
  <si>
    <t xml:space="preserve">Troffers, Downlights, Recessed Cans, Pendants, &amp; Surface Mounted </t>
  </si>
  <si>
    <t>≤ 25w</t>
  </si>
  <si>
    <t>≤ 40w</t>
  </si>
  <si>
    <t>≤ 8w</t>
  </si>
  <si>
    <t xml:space="preserve">≤ 10w </t>
  </si>
  <si>
    <t>Wallpacks, Soffits, Canopy, Hi-Bay/Lo-Bay, Pole Mounted, &amp; Roadway</t>
  </si>
  <si>
    <t>Wallpacks, Soffits, Canopy, Hi-Bay/Lo-Bay, Pole Mounted, &amp; Roadway Lighting</t>
  </si>
  <si>
    <r>
      <rPr>
        <sz val="10"/>
        <rFont val="Calibri"/>
        <family val="2"/>
      </rPr>
      <t>◦</t>
    </r>
    <r>
      <rPr>
        <sz val="10"/>
        <rFont val="Arial"/>
        <family val="2"/>
      </rPr>
      <t xml:space="preserve"> LED exit signs rebates are for incandescent to LED only.</t>
    </r>
  </si>
  <si>
    <t xml:space="preserve">Lighting </t>
  </si>
  <si>
    <t>◦ All prescriptive lighting rebates will be for equipment that is DLC or Energy Star listed. Equipment that does not meet this requirement can be rebated through the custom lighting program.</t>
  </si>
  <si>
    <t>◦ LED Traffic Signals rebates are for incandescent to LED only.</t>
  </si>
  <si>
    <t>1. The member is responsible for checking with the cooperative to determine funding availability and resolve questions on program rules and qualification of products.</t>
  </si>
  <si>
    <t>◦ LED linear replacement lamps are based on a one-for-one replacement of fluorescent lamps. LED lamp must be DLC listed can be the follow types of lamps: UL Type A "plug and play", UL Type B internal-driver/line voltage, or UL Type C external driver</t>
  </si>
  <si>
    <t xml:space="preserve">◦ Energy Star and DLC requirements must match the application of LED installations. </t>
  </si>
  <si>
    <t xml:space="preserve">◦ ENERGY STAR or DLC or both will qualify a lamp or fixture for a prescriptive rebate. </t>
  </si>
  <si>
    <t>LED Tubes (A, B, &amp; C types)</t>
  </si>
  <si>
    <t xml:space="preserve">◦ Rebates are based on installed equipment of one-for-one replacement of incandescent fixtures, fluorescent T12 lamps and fixtures, or other fixture type that produce similar kW savings. </t>
  </si>
  <si>
    <t xml:space="preserve">◦ If the project is not a 1:1 retrofit, additional new lighting may be applied for under New Construction. A project with a reduction in fixtures can be applied for under Custom Lighting. If a project is a lighting redesign, a photometric layout is required and can be applied for under Custom Lighting. </t>
  </si>
  <si>
    <t>2x wattage reduction</t>
  </si>
  <si>
    <t>4' LED Lamp</t>
  </si>
  <si>
    <t>5'-6' case Lamp</t>
  </si>
  <si>
    <t>4' Lamp</t>
  </si>
  <si>
    <t xml:space="preserve">≤ 20w </t>
  </si>
  <si>
    <t>21-40w</t>
  </si>
  <si>
    <t>61-80w</t>
  </si>
  <si>
    <t>41-60w</t>
  </si>
  <si>
    <t>81-100w</t>
  </si>
  <si>
    <t>101-120w</t>
  </si>
  <si>
    <t>121-140w</t>
  </si>
  <si>
    <t>141-160w</t>
  </si>
  <si>
    <t>LED Tubes</t>
  </si>
  <si>
    <t xml:space="preserve">All lighting must be Energy Star or DLC rated and match the installation application. Lighting that does not meet Energy Star or DLC and meet the installation application can be rebated under custom lighting. </t>
  </si>
  <si>
    <t>800-776-0517</t>
  </si>
  <si>
    <t>nce@noblesce.com</t>
  </si>
  <si>
    <t>NCE</t>
  </si>
  <si>
    <t>22636 U.S. Hwy. 59, PO Box 788</t>
  </si>
  <si>
    <t>Worthington, MN 56187</t>
  </si>
  <si>
    <r>
      <t xml:space="preserve">9. The rebate shall not exceed 50% of </t>
    </r>
    <r>
      <rPr>
        <u/>
        <sz val="10"/>
        <color rgb="FF000000"/>
        <rFont val="Arial"/>
        <family val="2"/>
      </rPr>
      <t>materials cost OR project cost</t>
    </r>
    <r>
      <rPr>
        <sz val="10"/>
        <color rgb="FF000000"/>
        <rFont val="Arial"/>
        <family val="2"/>
      </rPr>
      <t xml:space="preserve"> up to </t>
    </r>
    <r>
      <rPr>
        <u/>
        <sz val="10"/>
        <color rgb="FF000000"/>
        <rFont val="Arial"/>
        <family val="2"/>
      </rPr>
      <t>$3,000</t>
    </r>
    <r>
      <rPr>
        <sz val="10"/>
        <color rgb="FF000000"/>
        <rFont val="Arial"/>
        <family val="2"/>
      </rPr>
      <t xml:space="preserve"> per </t>
    </r>
    <r>
      <rPr>
        <u/>
        <sz val="10"/>
        <color rgb="FF000000"/>
        <rFont val="Arial"/>
        <family val="2"/>
      </rPr>
      <t>member</t>
    </r>
    <r>
      <rPr>
        <sz val="10"/>
        <color rgb="FF00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</si>
</sst>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8" formatCode="&quot;$&quot;#,##0.00_);[Red]\(&quot;$&quot;#,##0.00\)"/>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lt;=9999999]###\-####;\(###\)\ ###\-####"/>
    <numFmt numFmtId="167" formatCode="[$-409]dd\-mmm\-yy;@"/>
    <numFmt numFmtId="168" formatCode="&quot;$&quot;#,##0.00"/>
    <numFmt numFmtId="169" formatCode="0.000"/>
    <numFmt numFmtId="170" formatCode="&quot;$&quot;#,##0"/>
    <numFmt numFmtId="171" formatCode="#,##0.000"/>
    <numFmt numFmtId="172" formatCode="0.000;[Red]0.000"/>
    <numFmt numFmtId="173" formatCode="#,##0.0"/>
    <numFmt numFmtId="174" formatCode="0.0"/>
  </numFmts>
  <fonts count="53">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2"/>
      <name val="Arial"/>
      <family val="2"/>
    </font>
    <font>
      <sz val="12"/>
      <name val="Arial"/>
      <family val="2"/>
    </font>
    <font>
      <b/>
      <sz val="11"/>
      <name val="Arial"/>
      <family val="2"/>
    </font>
    <font>
      <sz val="8"/>
      <name val="Arial"/>
      <family val="2"/>
    </font>
    <font>
      <sz val="8"/>
      <name val="Arial"/>
      <family val="2"/>
    </font>
    <font>
      <sz val="7"/>
      <name val="Arial"/>
      <family val="2"/>
    </font>
    <font>
      <b/>
      <i/>
      <sz val="9"/>
      <name val="Arial"/>
      <family val="2"/>
    </font>
    <font>
      <b/>
      <sz val="14"/>
      <color theme="4"/>
      <name val="Arial Rounded MT Bold"/>
      <family val="2"/>
    </font>
    <font>
      <i/>
      <sz val="11"/>
      <name val="Arial"/>
      <family val="2"/>
    </font>
    <font>
      <sz val="11"/>
      <name val="Arial"/>
      <family val="2"/>
    </font>
    <font>
      <b/>
      <sz val="11"/>
      <name val="Arial Rounded MT Bold"/>
      <family val="2"/>
    </font>
    <font>
      <b/>
      <i/>
      <sz val="11"/>
      <name val="Arial"/>
      <family val="2"/>
    </font>
    <font>
      <sz val="9"/>
      <name val="Arial"/>
      <family val="2"/>
    </font>
    <font>
      <sz val="10"/>
      <color rgb="FFFF0000"/>
      <name val="Arial"/>
      <family val="2"/>
    </font>
    <font>
      <sz val="10"/>
      <color indexed="10"/>
      <name val="Arial"/>
      <family val="2"/>
    </font>
    <font>
      <sz val="10"/>
      <color theme="0"/>
      <name val="Arial"/>
      <family val="2"/>
    </font>
    <font>
      <b/>
      <sz val="10"/>
      <color theme="0"/>
      <name val="Arial"/>
      <family val="2"/>
    </font>
    <font>
      <b/>
      <sz val="10"/>
      <color indexed="10"/>
      <name val="Arial"/>
      <family val="2"/>
    </font>
    <font>
      <sz val="7"/>
      <color indexed="10"/>
      <name val="Arial"/>
      <family val="2"/>
    </font>
    <font>
      <i/>
      <sz val="10"/>
      <name val="Arial"/>
      <family val="2"/>
    </font>
    <font>
      <b/>
      <sz val="8"/>
      <name val="Arial"/>
      <family val="2"/>
    </font>
    <font>
      <sz val="10"/>
      <color rgb="FF000000"/>
      <name val="Geneva"/>
    </font>
    <font>
      <b/>
      <sz val="24"/>
      <color rgb="FFC00000"/>
      <name val="Arial"/>
      <family val="2"/>
    </font>
    <font>
      <sz val="16"/>
      <color rgb="FFC00000"/>
      <name val="Arial"/>
      <family val="2"/>
    </font>
    <font>
      <sz val="10"/>
      <color rgb="FFC00000"/>
      <name val="Arial"/>
      <family val="2"/>
    </font>
    <font>
      <b/>
      <sz val="10"/>
      <color rgb="FFC00000"/>
      <name val="Arial"/>
      <family val="2"/>
    </font>
    <font>
      <sz val="10"/>
      <name val="Calibri"/>
      <family val="2"/>
    </font>
    <font>
      <sz val="10"/>
      <color rgb="FF000000"/>
      <name val="Arial"/>
      <family val="2"/>
    </font>
    <font>
      <u/>
      <sz val="10"/>
      <color rgb="FF000000"/>
      <name val="Arial"/>
      <family val="2"/>
    </font>
    <font>
      <sz val="6"/>
      <name val="Arial"/>
      <family val="2"/>
    </font>
    <font>
      <b/>
      <sz val="10"/>
      <color rgb="FF000000"/>
      <name val="Arial"/>
      <family val="2"/>
    </font>
    <font>
      <sz val="11"/>
      <color theme="1"/>
      <name val="Arial"/>
      <family val="2"/>
    </font>
    <font>
      <b/>
      <sz val="12"/>
      <color theme="0"/>
      <name val="Arial"/>
      <family val="2"/>
    </font>
    <font>
      <sz val="12"/>
      <color theme="0"/>
      <name val="Arial"/>
      <family val="2"/>
    </font>
    <font>
      <sz val="12"/>
      <color theme="1"/>
      <name val="Arial"/>
      <family val="2"/>
    </font>
    <font>
      <sz val="12"/>
      <color rgb="FFC00000"/>
      <name val="Arial"/>
      <family val="2"/>
    </font>
    <font>
      <sz val="11"/>
      <color theme="0"/>
      <name val="Arial"/>
      <family val="2"/>
    </font>
    <font>
      <sz val="9"/>
      <color rgb="FF000000"/>
      <name val="Arial"/>
      <family val="2"/>
    </font>
    <font>
      <b/>
      <sz val="11"/>
      <color rgb="FFC00000"/>
      <name val="Arial"/>
      <family val="2"/>
    </font>
    <font>
      <sz val="11"/>
      <color rgb="FFC00000"/>
      <name val="Arial"/>
      <family val="2"/>
    </font>
    <font>
      <b/>
      <sz val="11"/>
      <color theme="0"/>
      <name val="Arial"/>
      <family val="2"/>
    </font>
    <font>
      <sz val="9"/>
      <color theme="1"/>
      <name val="Arial"/>
      <family val="2"/>
    </font>
    <font>
      <sz val="5"/>
      <name val="Arial"/>
      <family val="2"/>
    </font>
    <font>
      <b/>
      <u/>
      <sz val="10"/>
      <name val="Arial"/>
      <family val="2"/>
    </font>
    <font>
      <b/>
      <u/>
      <sz val="10"/>
      <color theme="0"/>
      <name val="Arial"/>
      <family val="2"/>
    </font>
    <font>
      <u/>
      <sz val="10"/>
      <color theme="10"/>
      <name val="Arial"/>
      <family val="2"/>
    </font>
    <font>
      <sz val="7"/>
      <color theme="1"/>
      <name val="Arial"/>
      <family val="2"/>
    </font>
  </fonts>
  <fills count="13">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5" tint="0.59999389629810485"/>
        <bgColor indexed="64"/>
      </patternFill>
    </fill>
    <fill>
      <patternFill patternType="solid">
        <fgColor rgb="FFFFFF00"/>
        <bgColor indexed="64"/>
      </patternFill>
    </fill>
  </fills>
  <borders count="8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medium">
        <color indexed="64"/>
      </top>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medium">
        <color auto="1"/>
      </bottom>
      <diagonal/>
    </border>
    <border>
      <left style="thin">
        <color indexed="64"/>
      </left>
      <right style="thin">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thin">
        <color indexed="64"/>
      </top>
      <bottom style="medium">
        <color auto="1"/>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1" fillId="0" borderId="0"/>
    <xf numFmtId="0" fontId="51" fillId="0" borderId="0" applyNumberFormat="0" applyFill="0" applyBorder="0" applyAlignment="0" applyProtection="0"/>
  </cellStyleXfs>
  <cellXfs count="619">
    <xf numFmtId="0" fontId="0" fillId="0" borderId="0" xfId="0"/>
    <xf numFmtId="0" fontId="5" fillId="2" borderId="1" xfId="0" applyFont="1" applyFill="1" applyBorder="1" applyAlignment="1" applyProtection="1">
      <alignment horizontal="left"/>
      <protection locked="0"/>
    </xf>
    <xf numFmtId="0" fontId="4" fillId="0" borderId="0" xfId="0" applyFont="1" applyBorder="1" applyAlignment="1">
      <alignment horizontal="center"/>
    </xf>
    <xf numFmtId="0" fontId="8" fillId="2" borderId="0" xfId="0" applyFont="1" applyFill="1" applyProtection="1">
      <protection locked="0"/>
    </xf>
    <xf numFmtId="0" fontId="8" fillId="0" borderId="0" xfId="0" applyFont="1" applyAlignment="1" applyProtection="1">
      <alignment horizontal="right"/>
      <protection locked="0"/>
    </xf>
    <xf numFmtId="0" fontId="0" fillId="2" borderId="0" xfId="0" applyFill="1" applyBorder="1" applyProtection="1">
      <protection locked="0"/>
    </xf>
    <xf numFmtId="0" fontId="4" fillId="2" borderId="0" xfId="0" applyFont="1" applyFill="1" applyBorder="1" applyProtection="1">
      <protection locked="0"/>
    </xf>
    <xf numFmtId="0" fontId="10" fillId="2" borderId="11" xfId="0" applyFont="1" applyFill="1" applyBorder="1" applyAlignment="1" applyProtection="1">
      <alignment horizontal="right"/>
      <protection locked="0"/>
    </xf>
    <xf numFmtId="0" fontId="10" fillId="2" borderId="0" xfId="0" applyFont="1" applyFill="1" applyBorder="1" applyAlignment="1" applyProtection="1">
      <alignment horizontal="right"/>
      <protection locked="0"/>
    </xf>
    <xf numFmtId="0" fontId="10" fillId="2" borderId="0" xfId="0" applyFont="1" applyFill="1" applyBorder="1" applyProtection="1">
      <protection locked="0"/>
    </xf>
    <xf numFmtId="0" fontId="10" fillId="2" borderId="12" xfId="0" applyFont="1" applyFill="1" applyBorder="1" applyProtection="1">
      <protection locked="0"/>
    </xf>
    <xf numFmtId="0" fontId="5" fillId="2" borderId="0"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0" fontId="0" fillId="2" borderId="0" xfId="0" applyFill="1" applyProtection="1">
      <protection locked="0"/>
    </xf>
    <xf numFmtId="0" fontId="10" fillId="2" borderId="6" xfId="0" applyFont="1" applyFill="1" applyBorder="1" applyAlignment="1" applyProtection="1">
      <alignment horizontal="right"/>
      <protection locked="0"/>
    </xf>
    <xf numFmtId="0" fontId="10" fillId="2" borderId="1" xfId="0" applyFont="1" applyFill="1" applyBorder="1" applyAlignment="1" applyProtection="1">
      <alignment horizontal="right"/>
      <protection locked="0"/>
    </xf>
    <xf numFmtId="0" fontId="0" fillId="4" borderId="0" xfId="0" applyFill="1"/>
    <xf numFmtId="0" fontId="0" fillId="0" borderId="0" xfId="0" applyProtection="1"/>
    <xf numFmtId="0" fontId="8" fillId="0" borderId="13" xfId="0" applyFont="1" applyFill="1" applyBorder="1" applyAlignment="1" applyProtection="1">
      <alignment horizontal="center" wrapText="1"/>
    </xf>
    <xf numFmtId="0" fontId="8" fillId="2" borderId="0" xfId="0" applyFont="1" applyFill="1" applyBorder="1" applyAlignment="1" applyProtection="1">
      <alignment horizontal="center"/>
    </xf>
    <xf numFmtId="0" fontId="8" fillId="0" borderId="0" xfId="0" applyFont="1" applyAlignment="1" applyProtection="1">
      <alignment horizontal="right"/>
    </xf>
    <xf numFmtId="0" fontId="4" fillId="0" borderId="0" xfId="0" applyFont="1" applyBorder="1" applyAlignment="1" applyProtection="1">
      <alignment horizontal="center"/>
    </xf>
    <xf numFmtId="0" fontId="0" fillId="0" borderId="1" xfId="0" applyBorder="1" applyAlignment="1" applyProtection="1"/>
    <xf numFmtId="0" fontId="4" fillId="2" borderId="0" xfId="0" applyFont="1" applyFill="1" applyAlignment="1" applyProtection="1">
      <alignment horizontal="left"/>
    </xf>
    <xf numFmtId="165" fontId="3" fillId="0" borderId="18" xfId="1" applyNumberFormat="1" applyFont="1" applyFill="1" applyBorder="1" applyProtection="1"/>
    <xf numFmtId="167" fontId="4" fillId="6" borderId="0" xfId="0" applyNumberFormat="1" applyFont="1" applyFill="1" applyAlignment="1" applyProtection="1">
      <alignment horizontal="center"/>
    </xf>
    <xf numFmtId="0" fontId="15" fillId="0" borderId="0" xfId="0" applyFont="1"/>
    <xf numFmtId="0" fontId="0" fillId="8" borderId="0" xfId="0" applyFill="1"/>
    <xf numFmtId="0" fontId="15" fillId="5" borderId="0" xfId="0" applyFont="1" applyFill="1"/>
    <xf numFmtId="0" fontId="15" fillId="8" borderId="0" xfId="0" applyFont="1" applyFill="1"/>
    <xf numFmtId="167" fontId="8" fillId="6" borderId="0" xfId="0" applyNumberFormat="1" applyFont="1" applyFill="1" applyAlignment="1" applyProtection="1">
      <alignment horizontal="center"/>
    </xf>
    <xf numFmtId="0" fontId="8" fillId="2" borderId="0" xfId="0" applyFont="1" applyFill="1" applyAlignment="1">
      <alignment horizontal="left"/>
    </xf>
    <xf numFmtId="0" fontId="15" fillId="2" borderId="0" xfId="0" applyFont="1" applyFill="1" applyBorder="1" applyAlignment="1" applyProtection="1">
      <protection locked="0"/>
    </xf>
    <xf numFmtId="0" fontId="15" fillId="2" borderId="0" xfId="0" applyFont="1" applyFill="1" applyBorder="1" applyAlignment="1" applyProtection="1">
      <alignment horizontal="center"/>
    </xf>
    <xf numFmtId="0" fontId="15" fillId="0" borderId="0" xfId="0" applyFont="1" applyProtection="1"/>
    <xf numFmtId="0" fontId="8" fillId="2" borderId="0" xfId="0" applyFont="1" applyFill="1" applyProtection="1"/>
    <xf numFmtId="0" fontId="15" fillId="0" borderId="13" xfId="0" applyFont="1" applyFill="1" applyBorder="1" applyAlignment="1" applyProtection="1">
      <alignment horizontal="left" wrapText="1"/>
    </xf>
    <xf numFmtId="0" fontId="15" fillId="2" borderId="0" xfId="0" applyFont="1" applyFill="1" applyProtection="1">
      <protection locked="0"/>
    </xf>
    <xf numFmtId="0" fontId="15" fillId="2" borderId="0" xfId="0" applyFont="1" applyFill="1" applyProtection="1"/>
    <xf numFmtId="0" fontId="8" fillId="2" borderId="0" xfId="0" applyFont="1" applyFill="1" applyBorder="1" applyProtection="1"/>
    <xf numFmtId="0" fontId="15" fillId="2" borderId="0" xfId="0" applyFont="1" applyFill="1" applyBorder="1" applyProtection="1"/>
    <xf numFmtId="0" fontId="15" fillId="0" borderId="0" xfId="0" applyFont="1" applyFill="1" applyAlignment="1" applyProtection="1">
      <alignment horizontal="center"/>
    </xf>
    <xf numFmtId="0" fontId="14" fillId="0" borderId="0" xfId="0" applyNumberFormat="1" applyFont="1" applyBorder="1" applyAlignment="1" applyProtection="1">
      <alignment horizontal="center"/>
    </xf>
    <xf numFmtId="167" fontId="15" fillId="0" borderId="0" xfId="0" applyNumberFormat="1" applyFont="1" applyFill="1" applyBorder="1" applyAlignment="1" applyProtection="1">
      <alignment horizontal="center"/>
    </xf>
    <xf numFmtId="167" fontId="16" fillId="7" borderId="0" xfId="0" applyNumberFormat="1" applyFont="1" applyFill="1" applyProtection="1"/>
    <xf numFmtId="0" fontId="8" fillId="2" borderId="0" xfId="0" applyFont="1" applyFill="1" applyAlignment="1" applyProtection="1">
      <alignment horizontal="left"/>
    </xf>
    <xf numFmtId="0" fontId="15" fillId="2" borderId="0" xfId="0" applyFont="1" applyFill="1" applyBorder="1" applyAlignment="1" applyProtection="1"/>
    <xf numFmtId="0" fontId="8" fillId="2" borderId="13" xfId="0" applyFont="1" applyFill="1" applyBorder="1" applyAlignment="1" applyProtection="1">
      <alignment horizontal="center"/>
    </xf>
    <xf numFmtId="0" fontId="8" fillId="2" borderId="0" xfId="0" applyFont="1" applyFill="1" applyBorder="1" applyProtection="1">
      <protection locked="0"/>
    </xf>
    <xf numFmtId="0" fontId="15" fillId="2" borderId="0" xfId="0" applyFont="1" applyFill="1" applyBorder="1" applyProtection="1">
      <protection locked="0"/>
    </xf>
    <xf numFmtId="0" fontId="15" fillId="0" borderId="0" xfId="0" applyFont="1" applyBorder="1" applyAlignment="1" applyProtection="1"/>
    <xf numFmtId="0" fontId="15" fillId="8" borderId="0" xfId="0" applyFont="1" applyFill="1" applyBorder="1"/>
    <xf numFmtId="0" fontId="15" fillId="0" borderId="0" xfId="0" applyFont="1" applyBorder="1"/>
    <xf numFmtId="0" fontId="15" fillId="0" borderId="0" xfId="0" applyFont="1" applyFill="1" applyBorder="1" applyAlignment="1" applyProtection="1">
      <alignment horizontal="center"/>
    </xf>
    <xf numFmtId="37" fontId="15" fillId="2" borderId="0" xfId="0" applyNumberFormat="1" applyFont="1" applyFill="1" applyBorder="1" applyAlignment="1" applyProtection="1"/>
    <xf numFmtId="168" fontId="15" fillId="2" borderId="0" xfId="0" applyNumberFormat="1" applyFont="1" applyFill="1" applyBorder="1" applyAlignment="1" applyProtection="1"/>
    <xf numFmtId="0" fontId="15" fillId="0" borderId="0" xfId="0" applyFont="1" applyBorder="1" applyProtection="1"/>
    <xf numFmtId="168" fontId="15" fillId="2" borderId="0" xfId="0" applyNumberFormat="1" applyFont="1" applyFill="1" applyBorder="1" applyAlignment="1" applyProtection="1">
      <protection locked="0"/>
    </xf>
    <xf numFmtId="167" fontId="15" fillId="3" borderId="10" xfId="0" applyNumberFormat="1" applyFont="1" applyFill="1" applyBorder="1" applyAlignment="1" applyProtection="1">
      <alignment horizontal="center"/>
      <protection locked="0"/>
    </xf>
    <xf numFmtId="0" fontId="15" fillId="0" borderId="0" xfId="0" applyFont="1" applyFill="1" applyAlignment="1" applyProtection="1">
      <alignment horizontal="center"/>
      <protection locked="0"/>
    </xf>
    <xf numFmtId="167" fontId="15" fillId="0" borderId="0" xfId="0" applyNumberFormat="1" applyFont="1" applyFill="1" applyBorder="1" applyAlignment="1" applyProtection="1">
      <alignment horizontal="center"/>
      <protection locked="0"/>
    </xf>
    <xf numFmtId="44" fontId="8" fillId="2" borderId="0" xfId="2" applyFont="1" applyFill="1" applyBorder="1" applyAlignment="1" applyProtection="1">
      <alignment horizontal="center"/>
      <protection locked="0"/>
    </xf>
    <xf numFmtId="0" fontId="8" fillId="2" borderId="0" xfId="0" applyFont="1" applyFill="1" applyAlignment="1" applyProtection="1">
      <protection locked="0"/>
    </xf>
    <xf numFmtId="0" fontId="15" fillId="0" borderId="0" xfId="0" applyFont="1" applyAlignment="1"/>
    <xf numFmtId="0" fontId="14" fillId="0" borderId="0"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0" fontId="15" fillId="0" borderId="2" xfId="0" applyNumberFormat="1" applyFont="1" applyFill="1" applyBorder="1" applyAlignment="1" applyProtection="1">
      <alignment horizontal="center" wrapText="1"/>
    </xf>
    <xf numFmtId="164" fontId="15" fillId="0" borderId="2" xfId="0" applyNumberFormat="1" applyFont="1" applyFill="1" applyBorder="1" applyAlignment="1" applyProtection="1">
      <alignment horizontal="center" wrapText="1"/>
    </xf>
    <xf numFmtId="0" fontId="4" fillId="0" borderId="0" xfId="0" applyFont="1" applyAlignment="1">
      <alignment horizontal="right"/>
    </xf>
    <xf numFmtId="167" fontId="15" fillId="5" borderId="0" xfId="0" applyNumberFormat="1" applyFont="1" applyFill="1" applyBorder="1" applyAlignment="1" applyProtection="1">
      <alignment horizontal="center"/>
    </xf>
    <xf numFmtId="0" fontId="4" fillId="0" borderId="0" xfId="0" applyFont="1" applyAlignment="1" applyProtection="1">
      <alignment horizontal="right"/>
    </xf>
    <xf numFmtId="0" fontId="15" fillId="2" borderId="4" xfId="0" applyFont="1" applyFill="1" applyBorder="1" applyAlignment="1" applyProtection="1">
      <alignment horizontal="center"/>
      <protection locked="0"/>
    </xf>
    <xf numFmtId="0" fontId="15" fillId="2" borderId="5" xfId="0" applyFont="1" applyFill="1" applyBorder="1" applyAlignment="1" applyProtection="1">
      <alignment horizontal="center"/>
      <protection locked="0"/>
    </xf>
    <xf numFmtId="0" fontId="15" fillId="2" borderId="3" xfId="0" applyFont="1" applyFill="1" applyBorder="1" applyAlignment="1" applyProtection="1">
      <alignment horizontal="center"/>
      <protection locked="0"/>
    </xf>
    <xf numFmtId="0" fontId="0" fillId="5" borderId="0" xfId="0" applyFill="1" applyProtection="1"/>
    <xf numFmtId="0" fontId="11" fillId="5" borderId="0" xfId="0" applyFont="1" applyFill="1" applyBorder="1" applyAlignment="1" applyProtection="1"/>
    <xf numFmtId="0" fontId="15" fillId="0" borderId="0" xfId="0" applyFont="1" applyFill="1" applyBorder="1" applyAlignment="1" applyProtection="1"/>
    <xf numFmtId="0" fontId="0" fillId="9" borderId="0" xfId="0" applyFill="1"/>
    <xf numFmtId="0" fontId="15" fillId="2" borderId="19" xfId="0" applyFont="1" applyFill="1" applyBorder="1" applyAlignment="1" applyProtection="1">
      <alignment horizontal="left"/>
      <protection locked="0"/>
    </xf>
    <xf numFmtId="0" fontId="15" fillId="0" borderId="7" xfId="0" applyFont="1" applyBorder="1" applyAlignment="1" applyProtection="1">
      <alignment horizontal="left"/>
      <protection locked="0"/>
    </xf>
    <xf numFmtId="0" fontId="0" fillId="0" borderId="0" xfId="0"/>
    <xf numFmtId="0" fontId="0" fillId="8" borderId="0" xfId="0" applyFill="1" applyProtection="1"/>
    <xf numFmtId="0" fontId="3" fillId="2" borderId="0" xfId="0" applyFont="1" applyFill="1" applyBorder="1" applyAlignment="1" applyProtection="1"/>
    <xf numFmtId="0" fontId="3" fillId="2" borderId="0" xfId="0" applyFont="1" applyFill="1" applyBorder="1" applyAlignment="1" applyProtection="1">
      <alignment horizontal="center"/>
    </xf>
    <xf numFmtId="0" fontId="0" fillId="4" borderId="0" xfId="0" applyFill="1" applyProtection="1"/>
    <xf numFmtId="0" fontId="4" fillId="2" borderId="0" xfId="0" applyFont="1" applyFill="1" applyBorder="1" applyAlignment="1" applyProtection="1">
      <alignment horizontal="right"/>
    </xf>
    <xf numFmtId="0" fontId="0" fillId="2" borderId="0" xfId="0" applyFill="1" applyProtection="1"/>
    <xf numFmtId="0" fontId="20" fillId="2" borderId="0" xfId="0" applyFont="1" applyFill="1" applyBorder="1" applyAlignment="1" applyProtection="1"/>
    <xf numFmtId="0" fontId="20" fillId="2" borderId="0" xfId="0" applyFont="1" applyFill="1" applyBorder="1" applyAlignment="1" applyProtection="1">
      <alignment horizontal="right"/>
    </xf>
    <xf numFmtId="8" fontId="20" fillId="2" borderId="0" xfId="0" applyNumberFormat="1" applyFont="1" applyFill="1" applyBorder="1" applyAlignment="1" applyProtection="1">
      <alignment horizontal="left"/>
    </xf>
    <xf numFmtId="0" fontId="24" fillId="5" borderId="0" xfId="0" applyFont="1" applyFill="1" applyBorder="1" applyAlignment="1" applyProtection="1"/>
    <xf numFmtId="0" fontId="11" fillId="2" borderId="0" xfId="0" applyFont="1" applyFill="1" applyBorder="1" applyAlignment="1" applyProtection="1"/>
    <xf numFmtId="0" fontId="24" fillId="2" borderId="0" xfId="0" applyFont="1" applyFill="1" applyBorder="1" applyAlignment="1" applyProtection="1"/>
    <xf numFmtId="0" fontId="25" fillId="0" borderId="0" xfId="0" applyFont="1" applyAlignment="1" applyProtection="1">
      <alignment horizontal="center"/>
    </xf>
    <xf numFmtId="0" fontId="0" fillId="0" borderId="0" xfId="0" applyBorder="1" applyProtection="1"/>
    <xf numFmtId="0" fontId="4" fillId="0" borderId="0" xfId="0" applyFont="1" applyBorder="1" applyAlignment="1" applyProtection="1">
      <alignment horizontal="right"/>
    </xf>
    <xf numFmtId="167" fontId="4" fillId="6" borderId="0" xfId="0" applyNumberFormat="1" applyFont="1" applyFill="1" applyBorder="1" applyAlignment="1" applyProtection="1">
      <alignment horizontal="center"/>
    </xf>
    <xf numFmtId="167" fontId="4" fillId="6" borderId="12" xfId="0" applyNumberFormat="1" applyFont="1" applyFill="1" applyBorder="1" applyAlignment="1" applyProtection="1">
      <alignment horizontal="center"/>
    </xf>
    <xf numFmtId="0" fontId="4" fillId="2" borderId="0" xfId="0" applyFont="1" applyFill="1" applyBorder="1" applyAlignment="1" applyProtection="1">
      <alignment horizontal="left"/>
    </xf>
    <xf numFmtId="0" fontId="0" fillId="0" borderId="12" xfId="0" applyBorder="1" applyProtection="1"/>
    <xf numFmtId="0" fontId="4" fillId="0" borderId="69" xfId="0" applyFont="1" applyBorder="1" applyAlignment="1" applyProtection="1">
      <alignment horizontal="center" vertical="center"/>
    </xf>
    <xf numFmtId="0" fontId="4" fillId="0" borderId="69" xfId="0" applyFont="1" applyBorder="1" applyAlignment="1" applyProtection="1">
      <alignment horizontal="center" vertical="center" wrapText="1"/>
    </xf>
    <xf numFmtId="0" fontId="4" fillId="0" borderId="70" xfId="0" applyFont="1" applyBorder="1" applyAlignment="1" applyProtection="1">
      <alignment horizontal="center" vertical="center" wrapText="1"/>
    </xf>
    <xf numFmtId="3" fontId="4" fillId="2" borderId="71" xfId="0" applyNumberFormat="1" applyFont="1" applyFill="1" applyBorder="1" applyAlignment="1" applyProtection="1">
      <alignment horizontal="center" vertical="center"/>
    </xf>
    <xf numFmtId="0" fontId="4" fillId="0" borderId="72" xfId="0" applyFont="1" applyBorder="1" applyAlignment="1" applyProtection="1">
      <alignment horizontal="center" vertical="center"/>
    </xf>
    <xf numFmtId="1" fontId="0" fillId="8" borderId="3" xfId="0" quotePrefix="1" applyNumberFormat="1" applyFont="1" applyFill="1" applyBorder="1" applyAlignment="1" applyProtection="1">
      <alignment horizontal="center" vertical="center"/>
    </xf>
    <xf numFmtId="43" fontId="0" fillId="5" borderId="3" xfId="2" applyNumberFormat="1" applyFont="1" applyFill="1" applyBorder="1" applyAlignment="1" applyProtection="1">
      <alignment horizontal="center" vertical="center"/>
    </xf>
    <xf numFmtId="172" fontId="19" fillId="5" borderId="3" xfId="0" applyNumberFormat="1" applyFont="1" applyFill="1" applyBorder="1" applyAlignment="1" applyProtection="1">
      <alignment horizontal="right" vertical="center"/>
      <protection locked="0"/>
    </xf>
    <xf numFmtId="169" fontId="3" fillId="5" borderId="3" xfId="2" applyNumberFormat="1" applyFont="1" applyFill="1" applyBorder="1" applyProtection="1"/>
    <xf numFmtId="41" fontId="0" fillId="5" borderId="3" xfId="2" applyNumberFormat="1" applyFont="1" applyFill="1" applyBorder="1" applyAlignment="1" applyProtection="1">
      <alignment horizontal="center" vertical="center"/>
    </xf>
    <xf numFmtId="1" fontId="4" fillId="0" borderId="49" xfId="1" applyNumberFormat="1" applyFont="1" applyBorder="1" applyProtection="1"/>
    <xf numFmtId="16" fontId="0" fillId="8" borderId="3" xfId="0" quotePrefix="1" applyNumberFormat="1" applyFont="1" applyFill="1" applyBorder="1" applyAlignment="1">
      <alignment horizontal="center" vertical="center"/>
    </xf>
    <xf numFmtId="172" fontId="19" fillId="5" borderId="49" xfId="0" applyNumberFormat="1" applyFont="1" applyFill="1" applyBorder="1" applyAlignment="1" applyProtection="1">
      <alignment horizontal="right" vertical="center"/>
      <protection locked="0"/>
    </xf>
    <xf numFmtId="169" fontId="3" fillId="5" borderId="49" xfId="2" applyNumberFormat="1" applyFont="1" applyFill="1" applyBorder="1" applyProtection="1"/>
    <xf numFmtId="16" fontId="3" fillId="8" borderId="3" xfId="0" applyNumberFormat="1" applyFont="1" applyFill="1" applyBorder="1" applyAlignment="1">
      <alignment horizontal="center" vertical="center"/>
    </xf>
    <xf numFmtId="0" fontId="0" fillId="8" borderId="3" xfId="0" quotePrefix="1" applyFont="1" applyFill="1" applyBorder="1" applyAlignment="1">
      <alignment horizontal="center" vertical="center"/>
    </xf>
    <xf numFmtId="2" fontId="0" fillId="8" borderId="3" xfId="0" quotePrefix="1" applyNumberFormat="1" applyFont="1" applyFill="1" applyBorder="1" applyAlignment="1">
      <alignment horizontal="center" vertical="center"/>
    </xf>
    <xf numFmtId="0" fontId="3" fillId="8" borderId="3" xfId="0" applyFont="1" applyFill="1" applyBorder="1" applyAlignment="1">
      <alignment horizontal="center" vertical="center"/>
    </xf>
    <xf numFmtId="1" fontId="3" fillId="8" borderId="12" xfId="0" applyNumberFormat="1" applyFont="1" applyFill="1" applyBorder="1" applyAlignment="1">
      <alignment horizontal="center" vertical="center"/>
    </xf>
    <xf numFmtId="1" fontId="4" fillId="0" borderId="0" xfId="1" applyNumberFormat="1" applyFont="1" applyBorder="1" applyProtection="1"/>
    <xf numFmtId="43" fontId="3" fillId="2" borderId="48" xfId="1" applyFont="1" applyFill="1" applyBorder="1" applyAlignment="1" applyProtection="1">
      <alignment horizontal="center"/>
    </xf>
    <xf numFmtId="172" fontId="19" fillId="0" borderId="48" xfId="2" applyNumberFormat="1" applyFont="1" applyBorder="1" applyProtection="1"/>
    <xf numFmtId="169" fontId="3" fillId="0" borderId="48" xfId="2" applyNumberFormat="1" applyFont="1" applyBorder="1" applyProtection="1"/>
    <xf numFmtId="165" fontId="3" fillId="2" borderId="48" xfId="1" applyNumberFormat="1" applyFont="1" applyFill="1" applyBorder="1" applyAlignment="1" applyProtection="1">
      <alignment horizontal="center"/>
    </xf>
    <xf numFmtId="43" fontId="3" fillId="2" borderId="51" xfId="1" applyFont="1" applyFill="1" applyBorder="1" applyAlignment="1" applyProtection="1">
      <alignment horizontal="center"/>
    </xf>
    <xf numFmtId="172" fontId="19" fillId="0" borderId="51" xfId="2" applyNumberFormat="1" applyFont="1" applyBorder="1" applyProtection="1"/>
    <xf numFmtId="169" fontId="3" fillId="0" borderId="51" xfId="2" applyNumberFormat="1" applyFont="1" applyBorder="1" applyProtection="1"/>
    <xf numFmtId="165" fontId="3" fillId="2" borderId="64" xfId="1" applyNumberFormat="1" applyFont="1" applyFill="1" applyBorder="1" applyAlignment="1" applyProtection="1">
      <alignment horizontal="center"/>
    </xf>
    <xf numFmtId="43" fontId="3" fillId="2" borderId="14" xfId="1" applyFont="1" applyFill="1" applyBorder="1" applyAlignment="1" applyProtection="1">
      <alignment horizontal="center"/>
    </xf>
    <xf numFmtId="43" fontId="3" fillId="2" borderId="3" xfId="1" applyFont="1" applyFill="1" applyBorder="1" applyAlignment="1" applyProtection="1">
      <alignment horizontal="center"/>
    </xf>
    <xf numFmtId="172" fontId="19" fillId="0" borderId="3" xfId="2" applyNumberFormat="1" applyFont="1" applyBorder="1" applyProtection="1"/>
    <xf numFmtId="169" fontId="3" fillId="0" borderId="49" xfId="2" applyNumberFormat="1" applyFont="1" applyBorder="1" applyProtection="1"/>
    <xf numFmtId="165" fontId="3" fillId="2" borderId="49" xfId="1" applyNumberFormat="1" applyFont="1" applyFill="1" applyBorder="1" applyAlignment="1" applyProtection="1">
      <alignment horizontal="center"/>
    </xf>
    <xf numFmtId="43" fontId="3" fillId="2" borderId="49" xfId="1" applyFont="1" applyFill="1" applyBorder="1" applyAlignment="1" applyProtection="1">
      <alignment horizontal="center"/>
    </xf>
    <xf numFmtId="172" fontId="19" fillId="0" borderId="54" xfId="2" applyNumberFormat="1" applyFont="1" applyBorder="1" applyProtection="1"/>
    <xf numFmtId="43" fontId="3" fillId="2" borderId="64" xfId="1" applyFont="1" applyFill="1" applyBorder="1" applyAlignment="1" applyProtection="1">
      <alignment horizontal="center"/>
    </xf>
    <xf numFmtId="43" fontId="3" fillId="2" borderId="46" xfId="1" applyFont="1" applyFill="1" applyBorder="1" applyAlignment="1" applyProtection="1">
      <alignment horizontal="center"/>
    </xf>
    <xf numFmtId="172" fontId="19" fillId="0" borderId="45" xfId="2" applyNumberFormat="1" applyFont="1" applyBorder="1" applyProtection="1"/>
    <xf numFmtId="169" fontId="3" fillId="0" borderId="46" xfId="2" applyNumberFormat="1" applyFont="1" applyBorder="1" applyProtection="1"/>
    <xf numFmtId="165" fontId="3" fillId="2" borderId="46" xfId="1" applyNumberFormat="1" applyFont="1" applyFill="1" applyBorder="1" applyAlignment="1" applyProtection="1">
      <alignment horizontal="center"/>
    </xf>
    <xf numFmtId="172" fontId="19" fillId="0" borderId="46" xfId="2" applyNumberFormat="1" applyFont="1" applyBorder="1" applyProtection="1"/>
    <xf numFmtId="172" fontId="19" fillId="0" borderId="7" xfId="2" applyNumberFormat="1" applyFont="1" applyBorder="1" applyProtection="1"/>
    <xf numFmtId="1" fontId="4" fillId="0" borderId="43" xfId="1" applyNumberFormat="1" applyFont="1" applyBorder="1" applyProtection="1"/>
    <xf numFmtId="0" fontId="0" fillId="5" borderId="20" xfId="0" applyFill="1" applyBorder="1" applyProtection="1"/>
    <xf numFmtId="0" fontId="4" fillId="5" borderId="74" xfId="0" applyFont="1" applyFill="1" applyBorder="1" applyAlignment="1" applyProtection="1">
      <alignment horizontal="center" vertical="center" wrapText="1"/>
    </xf>
    <xf numFmtId="0" fontId="4" fillId="5" borderId="67" xfId="0" applyFont="1" applyFill="1" applyBorder="1" applyAlignment="1" applyProtection="1">
      <alignment horizontal="center" vertical="center"/>
    </xf>
    <xf numFmtId="0" fontId="4" fillId="5" borderId="66" xfId="0" applyFont="1" applyFill="1" applyBorder="1" applyAlignment="1" applyProtection="1">
      <alignment horizontal="center" vertical="center" wrapText="1"/>
    </xf>
    <xf numFmtId="3" fontId="4" fillId="5" borderId="75" xfId="0" applyNumberFormat="1" applyFont="1" applyFill="1" applyBorder="1" applyAlignment="1" applyProtection="1">
      <alignment horizontal="center" vertical="center" wrapText="1"/>
    </xf>
    <xf numFmtId="1" fontId="0" fillId="5" borderId="76" xfId="0" applyNumberFormat="1" applyFill="1" applyBorder="1" applyProtection="1"/>
    <xf numFmtId="43" fontId="3" fillId="0" borderId="43" xfId="1" applyFont="1" applyFill="1" applyBorder="1" applyAlignment="1" applyProtection="1">
      <alignment horizontal="center"/>
    </xf>
    <xf numFmtId="4" fontId="20" fillId="0" borderId="43" xfId="2" applyNumberFormat="1" applyFont="1" applyFill="1" applyBorder="1" applyProtection="1"/>
    <xf numFmtId="171" fontId="3" fillId="0" borderId="49" xfId="2" applyNumberFormat="1" applyFont="1" applyFill="1" applyBorder="1" applyProtection="1"/>
    <xf numFmtId="165" fontId="3" fillId="0" borderId="49" xfId="1" applyNumberFormat="1" applyFont="1" applyFill="1" applyBorder="1" applyAlignment="1" applyProtection="1">
      <alignment horizontal="center"/>
    </xf>
    <xf numFmtId="1" fontId="4" fillId="0" borderId="49" xfId="1" applyNumberFormat="1" applyFont="1" applyFill="1" applyBorder="1" applyProtection="1"/>
    <xf numFmtId="43" fontId="3" fillId="0" borderId="3" xfId="1" applyFont="1" applyFill="1" applyBorder="1" applyAlignment="1" applyProtection="1">
      <alignment horizontal="center"/>
    </xf>
    <xf numFmtId="4" fontId="20" fillId="0" borderId="3" xfId="2" applyNumberFormat="1" applyFont="1" applyFill="1" applyBorder="1" applyProtection="1"/>
    <xf numFmtId="43" fontId="3" fillId="0" borderId="16" xfId="1" applyFont="1" applyFill="1" applyBorder="1" applyAlignment="1" applyProtection="1">
      <alignment horizontal="center"/>
    </xf>
    <xf numFmtId="4" fontId="20" fillId="0" borderId="40" xfId="2" applyNumberFormat="1" applyFont="1" applyFill="1" applyBorder="1" applyProtection="1"/>
    <xf numFmtId="171" fontId="3" fillId="0" borderId="40" xfId="2" applyNumberFormat="1" applyFont="1" applyFill="1" applyBorder="1" applyProtection="1"/>
    <xf numFmtId="165" fontId="3" fillId="0" borderId="16" xfId="1" applyNumberFormat="1" applyFont="1" applyFill="1" applyBorder="1" applyAlignment="1" applyProtection="1">
      <alignment horizontal="center"/>
    </xf>
    <xf numFmtId="1" fontId="4" fillId="5" borderId="16" xfId="1" applyNumberFormat="1" applyFont="1" applyFill="1" applyBorder="1" applyProtection="1"/>
    <xf numFmtId="43" fontId="0" fillId="5" borderId="0" xfId="0" applyNumberFormat="1" applyFill="1" applyProtection="1"/>
    <xf numFmtId="169" fontId="0" fillId="5" borderId="0" xfId="0" applyNumberFormat="1" applyFill="1" applyProtection="1"/>
    <xf numFmtId="0" fontId="4" fillId="8" borderId="0" xfId="0" applyFont="1" applyFill="1" applyAlignment="1" applyProtection="1">
      <alignment horizontal="center"/>
    </xf>
    <xf numFmtId="0" fontId="15" fillId="8" borderId="0" xfId="0" applyFont="1" applyFill="1" applyProtection="1"/>
    <xf numFmtId="0" fontId="15" fillId="2" borderId="78" xfId="0" applyFont="1" applyFill="1" applyBorder="1" applyAlignment="1" applyProtection="1">
      <alignment horizontal="center"/>
      <protection locked="0"/>
    </xf>
    <xf numFmtId="0" fontId="15" fillId="0" borderId="49" xfId="0" applyFont="1" applyBorder="1" applyAlignment="1" applyProtection="1">
      <alignment horizontal="center"/>
      <protection locked="0"/>
    </xf>
    <xf numFmtId="0" fontId="15" fillId="0" borderId="6" xfId="0" applyFont="1" applyBorder="1" applyAlignment="1" applyProtection="1">
      <alignment horizontal="center"/>
      <protection locked="0"/>
    </xf>
    <xf numFmtId="43" fontId="3" fillId="0" borderId="79" xfId="1" applyFont="1" applyFill="1" applyBorder="1" applyProtection="1"/>
    <xf numFmtId="0" fontId="15" fillId="2" borderId="7" xfId="0" applyFont="1" applyFill="1" applyBorder="1" applyAlignment="1" applyProtection="1">
      <alignment horizontal="center"/>
      <protection locked="0"/>
    </xf>
    <xf numFmtId="0" fontId="15" fillId="2" borderId="8" xfId="0" applyFont="1" applyFill="1" applyBorder="1" applyAlignment="1" applyProtection="1">
      <alignment horizontal="center"/>
      <protection locked="0"/>
    </xf>
    <xf numFmtId="0" fontId="15" fillId="0" borderId="3" xfId="0" applyFont="1" applyBorder="1" applyAlignment="1" applyProtection="1">
      <alignment horizontal="center"/>
      <protection locked="0"/>
    </xf>
    <xf numFmtId="0" fontId="15" fillId="0" borderId="9" xfId="0" applyFont="1" applyBorder="1" applyAlignment="1" applyProtection="1">
      <alignment horizontal="center"/>
      <protection locked="0"/>
    </xf>
    <xf numFmtId="0" fontId="15" fillId="2" borderId="55" xfId="0" applyFont="1" applyFill="1" applyBorder="1" applyAlignment="1" applyProtection="1">
      <alignment horizontal="left"/>
      <protection locked="0"/>
    </xf>
    <xf numFmtId="0" fontId="15" fillId="2" borderId="5" xfId="0" applyFont="1" applyFill="1" applyBorder="1" applyAlignment="1" applyProtection="1">
      <alignment horizontal="left"/>
      <protection locked="0"/>
    </xf>
    <xf numFmtId="0" fontId="7" fillId="2" borderId="3" xfId="0" applyFont="1" applyFill="1" applyBorder="1" applyAlignment="1" applyProtection="1">
      <alignment horizontal="center"/>
      <protection locked="0"/>
    </xf>
    <xf numFmtId="0" fontId="7" fillId="2" borderId="7"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0" fillId="0" borderId="3" xfId="0" applyBorder="1" applyAlignment="1" applyProtection="1">
      <alignment horizontal="center"/>
      <protection locked="0"/>
    </xf>
    <xf numFmtId="0" fontId="0" fillId="0" borderId="9" xfId="0" applyBorder="1" applyAlignment="1" applyProtection="1">
      <alignment horizontal="center"/>
      <protection locked="0"/>
    </xf>
    <xf numFmtId="0" fontId="15" fillId="2" borderId="49" xfId="0" applyFont="1" applyFill="1" applyBorder="1" applyAlignment="1" applyProtection="1">
      <alignment horizontal="center"/>
      <protection locked="0"/>
    </xf>
    <xf numFmtId="0" fontId="7" fillId="5" borderId="27" xfId="0" applyFont="1" applyFill="1" applyBorder="1" applyAlignment="1" applyProtection="1">
      <alignment horizontal="left"/>
      <protection locked="0"/>
    </xf>
    <xf numFmtId="0" fontId="7" fillId="5" borderId="7" xfId="0" applyFont="1" applyFill="1" applyBorder="1" applyAlignment="1" applyProtection="1">
      <alignment horizontal="left"/>
      <protection locked="0"/>
    </xf>
    <xf numFmtId="0" fontId="7" fillId="5" borderId="3" xfId="0" applyFont="1" applyFill="1" applyBorder="1" applyAlignment="1" applyProtection="1">
      <alignment horizontal="center"/>
      <protection locked="0"/>
    </xf>
    <xf numFmtId="0" fontId="7" fillId="5" borderId="7" xfId="0" applyFont="1" applyFill="1" applyBorder="1" applyAlignment="1" applyProtection="1">
      <alignment horizontal="center"/>
      <protection locked="0"/>
    </xf>
    <xf numFmtId="0" fontId="7" fillId="5" borderId="8" xfId="0" applyFont="1" applyFill="1" applyBorder="1" applyAlignment="1" applyProtection="1">
      <alignment horizontal="center"/>
      <protection locked="0"/>
    </xf>
    <xf numFmtId="0" fontId="7" fillId="5" borderId="19" xfId="0" applyFont="1" applyFill="1" applyBorder="1" applyAlignment="1" applyProtection="1">
      <alignment horizontal="left"/>
      <protection locked="0"/>
    </xf>
    <xf numFmtId="0" fontId="0" fillId="5" borderId="2" xfId="0" applyFill="1" applyBorder="1" applyAlignment="1" applyProtection="1">
      <alignment horizontal="left"/>
      <protection locked="0"/>
    </xf>
    <xf numFmtId="0" fontId="0" fillId="5" borderId="3"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7" fillId="2" borderId="19" xfId="0" applyFont="1" applyFill="1" applyBorder="1" applyAlignment="1" applyProtection="1">
      <alignment horizontal="left"/>
      <protection locked="0"/>
    </xf>
    <xf numFmtId="0" fontId="7" fillId="2" borderId="2" xfId="0" applyFont="1" applyFill="1" applyBorder="1" applyAlignment="1" applyProtection="1">
      <alignment horizontal="left"/>
      <protection locked="0"/>
    </xf>
    <xf numFmtId="0" fontId="7" fillId="2" borderId="51" xfId="0" applyFont="1" applyFill="1" applyBorder="1" applyAlignment="1" applyProtection="1">
      <alignment horizontal="center"/>
      <protection locked="0"/>
    </xf>
    <xf numFmtId="0" fontId="7" fillId="2" borderId="58" xfId="0" applyFont="1" applyFill="1" applyBorder="1" applyAlignment="1" applyProtection="1">
      <alignment horizontal="center"/>
      <protection locked="0"/>
    </xf>
    <xf numFmtId="0" fontId="7" fillId="2" borderId="81" xfId="0" applyFont="1" applyFill="1" applyBorder="1" applyAlignment="1" applyProtection="1">
      <alignment horizontal="center"/>
      <protection locked="0"/>
    </xf>
    <xf numFmtId="0" fontId="0" fillId="0" borderId="51" xfId="0" applyBorder="1" applyAlignment="1" applyProtection="1">
      <alignment horizontal="center"/>
      <protection locked="0"/>
    </xf>
    <xf numFmtId="0" fontId="0" fillId="0" borderId="59" xfId="0" applyBorder="1" applyAlignment="1" applyProtection="1">
      <alignment horizontal="center"/>
      <protection locked="0"/>
    </xf>
    <xf numFmtId="0" fontId="4" fillId="0" borderId="0" xfId="0" applyFont="1" applyFill="1" applyProtection="1"/>
    <xf numFmtId="0" fontId="3" fillId="0" borderId="0" xfId="0" applyFont="1" applyProtection="1"/>
    <xf numFmtId="43" fontId="3" fillId="0" borderId="85" xfId="1" applyFont="1" applyFill="1" applyBorder="1" applyProtection="1"/>
    <xf numFmtId="165" fontId="3" fillId="0" borderId="84" xfId="1" applyNumberFormat="1" applyFont="1" applyFill="1" applyBorder="1" applyProtection="1"/>
    <xf numFmtId="2" fontId="23" fillId="0" borderId="86" xfId="0" applyNumberFormat="1" applyFont="1" applyFill="1" applyBorder="1" applyProtection="1"/>
    <xf numFmtId="1" fontId="23" fillId="0" borderId="87" xfId="0" applyNumberFormat="1" applyFont="1" applyFill="1" applyBorder="1" applyProtection="1"/>
    <xf numFmtId="0" fontId="0" fillId="0" borderId="83" xfId="0" applyBorder="1" applyProtection="1"/>
    <xf numFmtId="0" fontId="0" fillId="0" borderId="8" xfId="0" applyBorder="1" applyProtection="1"/>
    <xf numFmtId="0" fontId="0" fillId="0" borderId="82" xfId="0" applyBorder="1" applyProtection="1"/>
    <xf numFmtId="0" fontId="0" fillId="0" borderId="41" xfId="0" applyBorder="1" applyProtection="1"/>
    <xf numFmtId="0" fontId="0" fillId="0" borderId="0" xfId="0"/>
    <xf numFmtId="0" fontId="3" fillId="0" borderId="0" xfId="0" applyFont="1"/>
    <xf numFmtId="0" fontId="28" fillId="0" borderId="0" xfId="0" applyFont="1"/>
    <xf numFmtId="0" fontId="29" fillId="0" borderId="0" xfId="0" applyFont="1"/>
    <xf numFmtId="0" fontId="22" fillId="10" borderId="0" xfId="0" applyFont="1" applyFill="1"/>
    <xf numFmtId="0" fontId="28" fillId="0" borderId="0" xfId="0" applyFont="1" applyProtection="1">
      <protection hidden="1"/>
    </xf>
    <xf numFmtId="0" fontId="29" fillId="0" borderId="0" xfId="0" applyFont="1" applyProtection="1">
      <protection hidden="1"/>
    </xf>
    <xf numFmtId="0" fontId="0" fillId="0" borderId="0" xfId="0" applyProtection="1">
      <protection hidden="1"/>
    </xf>
    <xf numFmtId="0" fontId="22" fillId="10" borderId="3" xfId="0" applyFont="1" applyFill="1" applyBorder="1" applyAlignment="1" applyProtection="1">
      <alignment horizontal="center"/>
      <protection hidden="1"/>
    </xf>
    <xf numFmtId="0" fontId="22" fillId="10" borderId="3" xfId="0" applyFont="1" applyFill="1" applyBorder="1" applyProtection="1">
      <protection hidden="1"/>
    </xf>
    <xf numFmtId="0" fontId="21" fillId="0" borderId="0" xfId="0" applyFont="1" applyBorder="1" applyProtection="1">
      <protection hidden="1"/>
    </xf>
    <xf numFmtId="0" fontId="0" fillId="0" borderId="0" xfId="0" applyBorder="1" applyAlignment="1" applyProtection="1">
      <alignment horizontal="left" wrapText="1"/>
      <protection hidden="1"/>
    </xf>
    <xf numFmtId="0" fontId="0" fillId="0" borderId="0" xfId="0" applyBorder="1" applyProtection="1">
      <protection hidden="1"/>
    </xf>
    <xf numFmtId="0" fontId="3" fillId="0" borderId="0" xfId="0" applyFont="1" applyBorder="1" applyProtection="1">
      <protection hidden="1"/>
    </xf>
    <xf numFmtId="0" fontId="3" fillId="0" borderId="3" xfId="0" applyFont="1" applyBorder="1" applyAlignment="1" applyProtection="1">
      <alignment horizontal="center"/>
      <protection hidden="1"/>
    </xf>
    <xf numFmtId="0" fontId="3" fillId="0" borderId="0" xfId="0" applyFont="1" applyProtection="1">
      <protection hidden="1"/>
    </xf>
    <xf numFmtId="173" fontId="0" fillId="0" borderId="3" xfId="0" applyNumberFormat="1" applyBorder="1" applyAlignment="1" applyProtection="1">
      <alignment horizontal="center"/>
      <protection hidden="1"/>
    </xf>
    <xf numFmtId="3" fontId="0" fillId="0" borderId="3" xfId="0" applyNumberFormat="1" applyBorder="1" applyAlignment="1" applyProtection="1">
      <alignment horizontal="center"/>
      <protection hidden="1"/>
    </xf>
    <xf numFmtId="173" fontId="0" fillId="0" borderId="0" xfId="0" applyNumberFormat="1" applyAlignment="1" applyProtection="1">
      <alignment horizontal="center"/>
      <protection hidden="1"/>
    </xf>
    <xf numFmtId="3" fontId="0" fillId="0" borderId="0" xfId="0" applyNumberFormat="1" applyAlignment="1" applyProtection="1">
      <alignment horizontal="center"/>
      <protection hidden="1"/>
    </xf>
    <xf numFmtId="0" fontId="0" fillId="0" borderId="0" xfId="0" applyAlignment="1" applyProtection="1">
      <alignment horizontal="center"/>
      <protection hidden="1"/>
    </xf>
    <xf numFmtId="0" fontId="0" fillId="0" borderId="3" xfId="0" applyBorder="1" applyProtection="1">
      <protection locked="0" hidden="1"/>
    </xf>
    <xf numFmtId="0" fontId="21" fillId="0" borderId="0" xfId="0" applyFont="1" applyProtection="1">
      <protection hidden="1"/>
    </xf>
    <xf numFmtId="0" fontId="3" fillId="0" borderId="3" xfId="0" applyFont="1" applyBorder="1" applyAlignment="1" applyProtection="1">
      <alignment wrapText="1"/>
      <protection locked="0" hidden="1"/>
    </xf>
    <xf numFmtId="170" fontId="21" fillId="0" borderId="0" xfId="0" applyNumberFormat="1" applyFont="1" applyProtection="1">
      <protection hidden="1"/>
    </xf>
    <xf numFmtId="168" fontId="21" fillId="0" borderId="0" xfId="0" applyNumberFormat="1" applyFont="1" applyProtection="1">
      <protection hidden="1"/>
    </xf>
    <xf numFmtId="0" fontId="0" fillId="0" borderId="0" xfId="0" applyBorder="1" applyProtection="1">
      <protection locked="0" hidden="1"/>
    </xf>
    <xf numFmtId="0" fontId="3" fillId="0" borderId="0" xfId="0" applyFont="1" applyBorder="1" applyAlignment="1" applyProtection="1">
      <alignment horizontal="center"/>
      <protection hidden="1"/>
    </xf>
    <xf numFmtId="3"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33" fillId="0" borderId="0" xfId="0" applyFont="1"/>
    <xf numFmtId="0" fontId="0" fillId="0" borderId="0" xfId="0"/>
    <xf numFmtId="0" fontId="35" fillId="0" borderId="0" xfId="0" applyFont="1" applyAlignment="1" applyProtection="1">
      <alignment vertical="top"/>
      <protection hidden="1"/>
    </xf>
    <xf numFmtId="174" fontId="0" fillId="0" borderId="3" xfId="0" applyNumberFormat="1" applyBorder="1" applyAlignment="1" applyProtection="1">
      <alignment horizontal="center"/>
      <protection hidden="1"/>
    </xf>
    <xf numFmtId="0" fontId="3" fillId="0" borderId="0" xfId="0" applyFont="1" applyAlignment="1">
      <alignment horizontal="left" wrapText="1"/>
    </xf>
    <xf numFmtId="0" fontId="28" fillId="0" borderId="0" xfId="4" applyFont="1" applyBorder="1" applyProtection="1"/>
    <xf numFmtId="0" fontId="29" fillId="0" borderId="0" xfId="4" applyFont="1" applyBorder="1" applyProtection="1"/>
    <xf numFmtId="0" fontId="3" fillId="9" borderId="0" xfId="0" applyFont="1" applyFill="1"/>
    <xf numFmtId="0" fontId="3" fillId="0" borderId="0" xfId="0" applyFont="1" applyBorder="1" applyAlignment="1" applyProtection="1">
      <alignment horizontal="left" wrapText="1"/>
      <protection hidden="1"/>
    </xf>
    <xf numFmtId="3" fontId="3" fillId="0" borderId="3" xfId="0" applyNumberFormat="1" applyFont="1" applyBorder="1" applyAlignment="1" applyProtection="1">
      <alignment horizontal="center"/>
      <protection hidden="1"/>
    </xf>
    <xf numFmtId="173" fontId="3" fillId="0" borderId="0" xfId="0" applyNumberFormat="1" applyFont="1" applyAlignment="1" applyProtection="1">
      <alignment horizontal="center"/>
      <protection hidden="1"/>
    </xf>
    <xf numFmtId="3" fontId="3" fillId="0" borderId="0" xfId="0" applyNumberFormat="1" applyFont="1" applyAlignment="1" applyProtection="1">
      <alignment horizontal="center"/>
      <protection hidden="1"/>
    </xf>
    <xf numFmtId="0" fontId="3" fillId="0" borderId="0" xfId="0" applyFont="1" applyAlignment="1" applyProtection="1">
      <alignment horizontal="center"/>
      <protection hidden="1"/>
    </xf>
    <xf numFmtId="168" fontId="3" fillId="0" borderId="3" xfId="0" applyNumberFormat="1" applyFont="1" applyBorder="1" applyProtection="1">
      <protection locked="0" hidden="1"/>
    </xf>
    <xf numFmtId="168" fontId="3" fillId="0" borderId="3" xfId="0" applyNumberFormat="1" applyFont="1" applyBorder="1" applyProtection="1">
      <protection hidden="1"/>
    </xf>
    <xf numFmtId="168" fontId="3" fillId="0" borderId="0" xfId="0" applyNumberFormat="1" applyFont="1" applyBorder="1" applyProtection="1">
      <protection hidden="1"/>
    </xf>
    <xf numFmtId="4" fontId="3" fillId="0" borderId="3" xfId="0" applyNumberFormat="1" applyFont="1" applyBorder="1" applyAlignment="1" applyProtection="1">
      <alignment horizontal="center"/>
      <protection hidden="1"/>
    </xf>
    <xf numFmtId="168" fontId="3" fillId="0" borderId="0" xfId="0" applyNumberFormat="1" applyFont="1" applyProtection="1">
      <protection hidden="1"/>
    </xf>
    <xf numFmtId="3" fontId="3" fillId="0" borderId="3" xfId="0" applyNumberFormat="1" applyFont="1" applyBorder="1" applyProtection="1">
      <protection locked="0" hidden="1"/>
    </xf>
    <xf numFmtId="0" fontId="3" fillId="0" borderId="3" xfId="0" applyFont="1" applyBorder="1" applyProtection="1">
      <protection locked="0" hidden="1"/>
    </xf>
    <xf numFmtId="0" fontId="22" fillId="10" borderId="7" xfId="0" applyFont="1" applyFill="1" applyBorder="1" applyAlignment="1" applyProtection="1">
      <alignment horizontal="center"/>
      <protection hidden="1"/>
    </xf>
    <xf numFmtId="0" fontId="4" fillId="10" borderId="9" xfId="0" applyFont="1" applyFill="1" applyBorder="1" applyProtection="1">
      <protection hidden="1"/>
    </xf>
    <xf numFmtId="3" fontId="3" fillId="0" borderId="0" xfId="0" applyNumberFormat="1" applyFont="1" applyBorder="1" applyProtection="1">
      <protection hidden="1"/>
    </xf>
    <xf numFmtId="4" fontId="3" fillId="0" borderId="0" xfId="0" applyNumberFormat="1" applyFont="1" applyProtection="1">
      <protection hidden="1"/>
    </xf>
    <xf numFmtId="4" fontId="4" fillId="10" borderId="2" xfId="0" applyNumberFormat="1" applyFont="1" applyFill="1" applyBorder="1" applyProtection="1">
      <protection hidden="1"/>
    </xf>
    <xf numFmtId="4" fontId="3" fillId="0" borderId="0" xfId="0" applyNumberFormat="1" applyFont="1" applyBorder="1" applyProtection="1">
      <protection hidden="1"/>
    </xf>
    <xf numFmtId="4" fontId="3" fillId="0" borderId="0" xfId="0" applyNumberFormat="1" applyFont="1" applyBorder="1" applyAlignment="1" applyProtection="1">
      <alignment horizontal="center"/>
      <protection hidden="1"/>
    </xf>
    <xf numFmtId="4" fontId="3" fillId="0" borderId="0" xfId="0" applyNumberFormat="1" applyFont="1" applyAlignment="1" applyProtection="1">
      <alignment horizontal="center"/>
      <protection hidden="1"/>
    </xf>
    <xf numFmtId="4" fontId="3" fillId="9" borderId="0" xfId="0" applyNumberFormat="1" applyFont="1" applyFill="1"/>
    <xf numFmtId="4" fontId="3" fillId="0" borderId="0" xfId="0" applyNumberFormat="1" applyFont="1"/>
    <xf numFmtId="4" fontId="4" fillId="10" borderId="9" xfId="0" applyNumberFormat="1" applyFont="1" applyFill="1" applyBorder="1" applyProtection="1">
      <protection hidden="1"/>
    </xf>
    <xf numFmtId="3" fontId="3" fillId="0" borderId="0" xfId="0" applyNumberFormat="1" applyFont="1" applyProtection="1">
      <protection hidden="1"/>
    </xf>
    <xf numFmtId="3" fontId="4" fillId="10" borderId="7" xfId="0" applyNumberFormat="1" applyFont="1" applyFill="1" applyBorder="1" applyProtection="1">
      <protection hidden="1"/>
    </xf>
    <xf numFmtId="3" fontId="3" fillId="9" borderId="0" xfId="0" applyNumberFormat="1" applyFont="1" applyFill="1"/>
    <xf numFmtId="3" fontId="3" fillId="0" borderId="0" xfId="0" applyNumberFormat="1" applyFont="1"/>
    <xf numFmtId="4" fontId="21" fillId="0" borderId="0" xfId="0" applyNumberFormat="1" applyFont="1" applyProtection="1">
      <protection hidden="1"/>
    </xf>
    <xf numFmtId="3" fontId="21" fillId="0" borderId="0" xfId="0" applyNumberFormat="1" applyFont="1" applyProtection="1">
      <protection hidden="1"/>
    </xf>
    <xf numFmtId="3" fontId="3" fillId="0" borderId="0" xfId="0" applyNumberFormat="1" applyFont="1" applyFill="1" applyProtection="1">
      <protection hidden="1"/>
    </xf>
    <xf numFmtId="3" fontId="3" fillId="0" borderId="0" xfId="0" applyNumberFormat="1" applyFont="1" applyFill="1" applyBorder="1" applyProtection="1">
      <protection hidden="1"/>
    </xf>
    <xf numFmtId="3" fontId="3" fillId="0" borderId="0" xfId="0" applyNumberFormat="1" applyFont="1" applyFill="1"/>
    <xf numFmtId="3" fontId="4" fillId="10" borderId="2" xfId="0" applyNumberFormat="1" applyFont="1" applyFill="1" applyBorder="1" applyProtection="1">
      <protection hidden="1"/>
    </xf>
    <xf numFmtId="3" fontId="4" fillId="0" borderId="0" xfId="0" applyNumberFormat="1" applyFont="1" applyFill="1" applyBorder="1" applyProtection="1">
      <protection hidden="1"/>
    </xf>
    <xf numFmtId="168" fontId="3" fillId="0" borderId="0" xfId="0" applyNumberFormat="1" applyFont="1" applyAlignment="1" applyProtection="1">
      <alignment horizontal="center"/>
      <protection hidden="1"/>
    </xf>
    <xf numFmtId="0" fontId="22" fillId="10" borderId="3" xfId="0" applyFont="1" applyFill="1" applyBorder="1" applyAlignment="1" applyProtection="1">
      <alignment horizontal="center" wrapText="1"/>
      <protection hidden="1"/>
    </xf>
    <xf numFmtId="170" fontId="3" fillId="0" borderId="49" xfId="0" applyNumberFormat="1" applyFont="1" applyBorder="1" applyAlignment="1" applyProtection="1">
      <alignment horizontal="center"/>
      <protection hidden="1"/>
    </xf>
    <xf numFmtId="0" fontId="3" fillId="0" borderId="49" xfId="0" applyFont="1" applyBorder="1" applyProtection="1">
      <protection locked="0" hidden="1"/>
    </xf>
    <xf numFmtId="170" fontId="3" fillId="0" borderId="49" xfId="0" applyNumberFormat="1" applyFont="1" applyBorder="1" applyProtection="1">
      <protection hidden="1"/>
    </xf>
    <xf numFmtId="170" fontId="3" fillId="0" borderId="3" xfId="0" applyNumberFormat="1" applyFont="1" applyBorder="1" applyAlignment="1" applyProtection="1">
      <alignment horizontal="center"/>
      <protection hidden="1"/>
    </xf>
    <xf numFmtId="168" fontId="30" fillId="0" borderId="3" xfId="0" applyNumberFormat="1" applyFont="1" applyBorder="1" applyProtection="1">
      <protection locked="0" hidden="1"/>
    </xf>
    <xf numFmtId="168" fontId="31" fillId="0" borderId="3" xfId="0" applyNumberFormat="1" applyFont="1" applyBorder="1" applyProtection="1">
      <protection hidden="1"/>
    </xf>
    <xf numFmtId="0" fontId="3" fillId="0" borderId="0" xfId="0" applyFont="1" applyFill="1" applyProtection="1">
      <protection hidden="1"/>
    </xf>
    <xf numFmtId="168" fontId="3" fillId="9" borderId="0" xfId="0" applyNumberFormat="1" applyFont="1" applyFill="1" applyAlignment="1">
      <alignment horizontal="center"/>
    </xf>
    <xf numFmtId="168" fontId="3" fillId="0" borderId="0" xfId="0" applyNumberFormat="1" applyFont="1" applyAlignment="1">
      <alignment horizontal="center"/>
    </xf>
    <xf numFmtId="0" fontId="37" fillId="0" borderId="0" xfId="4" applyFont="1" applyBorder="1" applyProtection="1"/>
    <xf numFmtId="0" fontId="37" fillId="0" borderId="0" xfId="4" applyFont="1" applyFill="1"/>
    <xf numFmtId="0" fontId="37" fillId="9" borderId="0" xfId="4" applyFont="1" applyFill="1"/>
    <xf numFmtId="0" fontId="37" fillId="0" borderId="0" xfId="4" applyFont="1"/>
    <xf numFmtId="0" fontId="38" fillId="10" borderId="0" xfId="4" applyFont="1" applyFill="1" applyBorder="1" applyProtection="1"/>
    <xf numFmtId="0" fontId="39" fillId="10" borderId="0" xfId="4" applyFont="1" applyFill="1" applyBorder="1" applyProtection="1"/>
    <xf numFmtId="0" fontId="40" fillId="0" borderId="0" xfId="4" applyFont="1" applyBorder="1" applyProtection="1"/>
    <xf numFmtId="0" fontId="41" fillId="0" borderId="0" xfId="4" applyFont="1" applyBorder="1" applyProtection="1"/>
    <xf numFmtId="0" fontId="42" fillId="10" borderId="0" xfId="4" applyFont="1" applyFill="1" applyBorder="1" applyProtection="1"/>
    <xf numFmtId="0" fontId="44" fillId="0" borderId="0" xfId="4" applyFont="1" applyBorder="1" applyProtection="1"/>
    <xf numFmtId="0" fontId="45" fillId="0" borderId="0" xfId="4" applyFont="1" applyBorder="1" applyProtection="1"/>
    <xf numFmtId="0" fontId="37" fillId="0" borderId="0" xfId="4" applyFont="1" applyBorder="1" applyAlignment="1" applyProtection="1"/>
    <xf numFmtId="0" fontId="46" fillId="10" borderId="0" xfId="4" applyFont="1" applyFill="1" applyBorder="1" applyProtection="1"/>
    <xf numFmtId="0" fontId="46" fillId="10" borderId="0" xfId="4" applyFont="1" applyFill="1" applyBorder="1" applyAlignment="1" applyProtection="1"/>
    <xf numFmtId="0" fontId="47" fillId="0" borderId="0" xfId="4" applyFont="1" applyBorder="1" applyAlignment="1" applyProtection="1">
      <alignment horizontal="left" vertical="center" wrapText="1"/>
    </xf>
    <xf numFmtId="0" fontId="38" fillId="0" borderId="0" xfId="4" applyFont="1" applyFill="1" applyBorder="1" applyProtection="1"/>
    <xf numFmtId="0" fontId="37" fillId="0" borderId="0" xfId="4" applyFont="1" applyBorder="1" applyAlignment="1" applyProtection="1">
      <alignment horizontal="center" vertical="center"/>
      <protection locked="0" hidden="1"/>
    </xf>
    <xf numFmtId="0" fontId="37" fillId="0" borderId="0" xfId="4" applyFont="1" applyBorder="1" applyAlignment="1" applyProtection="1">
      <alignment horizontal="center" vertical="center" wrapText="1"/>
      <protection locked="0" hidden="1"/>
    </xf>
    <xf numFmtId="0" fontId="37" fillId="0" borderId="0" xfId="4" applyFont="1" applyFill="1" applyAlignment="1"/>
    <xf numFmtId="170" fontId="3" fillId="0" borderId="0" xfId="0" applyNumberFormat="1" applyFont="1" applyAlignment="1" applyProtection="1">
      <alignment horizontal="center"/>
      <protection hidden="1"/>
    </xf>
    <xf numFmtId="0" fontId="22" fillId="10" borderId="9" xfId="0" applyFont="1" applyFill="1" applyBorder="1" applyAlignment="1" applyProtection="1">
      <alignment wrapText="1"/>
      <protection hidden="1"/>
    </xf>
    <xf numFmtId="0" fontId="22" fillId="10" borderId="2" xfId="0" applyFont="1" applyFill="1" applyBorder="1" applyAlignment="1" applyProtection="1">
      <alignment wrapText="1"/>
      <protection hidden="1"/>
    </xf>
    <xf numFmtId="0" fontId="3" fillId="0" borderId="9" xfId="0" applyFont="1" applyFill="1" applyBorder="1" applyProtection="1">
      <protection hidden="1"/>
    </xf>
    <xf numFmtId="0" fontId="22" fillId="10" borderId="9" xfId="0" applyFont="1" applyFill="1" applyBorder="1" applyAlignment="1" applyProtection="1">
      <protection hidden="1"/>
    </xf>
    <xf numFmtId="0" fontId="22" fillId="10" borderId="2" xfId="0" applyFont="1" applyFill="1" applyBorder="1" applyAlignment="1" applyProtection="1">
      <protection hidden="1"/>
    </xf>
    <xf numFmtId="168" fontId="22" fillId="10" borderId="7" xfId="0" applyNumberFormat="1" applyFont="1" applyFill="1" applyBorder="1" applyAlignment="1" applyProtection="1">
      <protection hidden="1"/>
    </xf>
    <xf numFmtId="0" fontId="3" fillId="0" borderId="0" xfId="0" applyFont="1" applyAlignment="1" applyProtection="1">
      <alignment horizontal="center" wrapText="1"/>
      <protection hidden="1"/>
    </xf>
    <xf numFmtId="0" fontId="48" fillId="0" borderId="0" xfId="0" applyFont="1" applyAlignment="1" applyProtection="1">
      <alignment vertical="top"/>
      <protection hidden="1"/>
    </xf>
    <xf numFmtId="0" fontId="49" fillId="0" borderId="0" xfId="0" applyFont="1" applyProtection="1">
      <protection hidden="1"/>
    </xf>
    <xf numFmtId="168" fontId="50" fillId="0" borderId="0" xfId="0" applyNumberFormat="1" applyFont="1" applyProtection="1">
      <protection hidden="1"/>
    </xf>
    <xf numFmtId="0" fontId="30" fillId="0" borderId="0" xfId="0" applyFont="1" applyBorder="1" applyAlignment="1" applyProtection="1">
      <alignment horizontal="center" wrapText="1"/>
      <protection hidden="1"/>
    </xf>
    <xf numFmtId="168" fontId="30" fillId="0" borderId="0" xfId="0" applyNumberFormat="1" applyFont="1" applyBorder="1" applyProtection="1">
      <protection hidden="1"/>
    </xf>
    <xf numFmtId="170" fontId="3" fillId="9" borderId="0" xfId="0" applyNumberFormat="1" applyFont="1" applyFill="1" applyAlignment="1">
      <alignment horizontal="center"/>
    </xf>
    <xf numFmtId="168" fontId="3" fillId="9" borderId="0" xfId="0" applyNumberFormat="1" applyFont="1" applyFill="1"/>
    <xf numFmtId="170" fontId="3" fillId="0" borderId="0" xfId="0" applyNumberFormat="1" applyFont="1" applyAlignment="1">
      <alignment horizontal="center"/>
    </xf>
    <xf numFmtId="168" fontId="3" fillId="0" borderId="0" xfId="0" applyNumberFormat="1" applyFont="1"/>
    <xf numFmtId="0" fontId="22" fillId="10" borderId="2" xfId="0" applyFont="1" applyFill="1" applyBorder="1" applyAlignment="1" applyProtection="1">
      <alignment horizontal="center" wrapText="1"/>
      <protection hidden="1"/>
    </xf>
    <xf numFmtId="0" fontId="22" fillId="10" borderId="7" xfId="0" applyFont="1" applyFill="1" applyBorder="1" applyAlignment="1" applyProtection="1">
      <alignment horizontal="right" wrapText="1"/>
      <protection hidden="1"/>
    </xf>
    <xf numFmtId="0" fontId="3" fillId="0" borderId="3" xfId="0" applyFont="1" applyBorder="1" applyAlignment="1" applyProtection="1">
      <alignment horizontal="center"/>
      <protection hidden="1"/>
    </xf>
    <xf numFmtId="0" fontId="3" fillId="0" borderId="9" xfId="0" applyFont="1" applyBorder="1" applyAlignment="1" applyProtection="1">
      <alignment horizontal="center"/>
      <protection hidden="1"/>
    </xf>
    <xf numFmtId="0" fontId="3" fillId="0" borderId="9" xfId="0" applyFont="1" applyFill="1" applyBorder="1" applyAlignment="1" applyProtection="1">
      <alignment horizontal="center"/>
      <protection hidden="1"/>
    </xf>
    <xf numFmtId="0" fontId="0" fillId="0" borderId="0" xfId="0"/>
    <xf numFmtId="0" fontId="0" fillId="0" borderId="0" xfId="0"/>
    <xf numFmtId="170" fontId="3" fillId="0" borderId="3" xfId="0" applyNumberFormat="1" applyFont="1" applyFill="1" applyBorder="1" applyAlignment="1" applyProtection="1">
      <alignment horizontal="center" vertical="center"/>
      <protection hidden="1"/>
    </xf>
    <xf numFmtId="170" fontId="3" fillId="0" borderId="7" xfId="0" applyNumberFormat="1" applyFont="1" applyFill="1" applyBorder="1" applyAlignment="1" applyProtection="1">
      <alignment horizontal="center" vertical="center"/>
      <protection hidden="1"/>
    </xf>
    <xf numFmtId="170" fontId="3" fillId="0" borderId="3" xfId="0" applyNumberFormat="1" applyFont="1" applyFill="1" applyBorder="1" applyAlignment="1" applyProtection="1">
      <alignment horizontal="center"/>
      <protection hidden="1"/>
    </xf>
    <xf numFmtId="170" fontId="3" fillId="0" borderId="7" xfId="0" applyNumberFormat="1" applyFont="1" applyFill="1" applyBorder="1" applyAlignment="1" applyProtection="1">
      <alignment horizontal="center"/>
      <protection hidden="1"/>
    </xf>
    <xf numFmtId="0" fontId="3" fillId="0" borderId="3" xfId="0" applyFont="1" applyFill="1" applyBorder="1" applyProtection="1">
      <protection locked="0" hidden="1"/>
    </xf>
    <xf numFmtId="168" fontId="3" fillId="0" borderId="3" xfId="0" applyNumberFormat="1" applyFont="1" applyFill="1" applyBorder="1" applyProtection="1">
      <protection hidden="1"/>
    </xf>
    <xf numFmtId="0" fontId="31" fillId="0" borderId="0" xfId="0" applyFont="1" applyBorder="1" applyAlignment="1" applyProtection="1">
      <alignment horizontal="center" wrapText="1"/>
      <protection hidden="1"/>
    </xf>
    <xf numFmtId="168" fontId="31" fillId="0" borderId="0" xfId="0" applyNumberFormat="1" applyFont="1" applyBorder="1" applyProtection="1">
      <protection hidden="1"/>
    </xf>
    <xf numFmtId="0" fontId="3" fillId="0" borderId="3" xfId="0" applyFont="1" applyBorder="1" applyAlignment="1" applyProtection="1">
      <protection locked="0" hidden="1"/>
    </xf>
    <xf numFmtId="0" fontId="3" fillId="0" borderId="0" xfId="0" applyFont="1" applyAlignment="1">
      <alignment wrapText="1"/>
    </xf>
    <xf numFmtId="170" fontId="3" fillId="0" borderId="3" xfId="0" applyNumberFormat="1" applyFont="1" applyBorder="1" applyProtection="1">
      <protection hidden="1"/>
    </xf>
    <xf numFmtId="170" fontId="3" fillId="0" borderId="3" xfId="0" applyNumberFormat="1" applyFont="1" applyFill="1" applyBorder="1" applyProtection="1">
      <protection hidden="1"/>
    </xf>
    <xf numFmtId="0" fontId="0" fillId="0" borderId="0" xfId="0"/>
    <xf numFmtId="0" fontId="0" fillId="0" borderId="0" xfId="0"/>
    <xf numFmtId="0" fontId="3" fillId="0" borderId="0" xfId="0" applyFont="1" applyAlignment="1" applyProtection="1">
      <protection hidden="1"/>
    </xf>
    <xf numFmtId="0" fontId="30" fillId="0" borderId="0" xfId="0" applyFont="1" applyProtection="1">
      <protection hidden="1"/>
    </xf>
    <xf numFmtId="0" fontId="3" fillId="0" borderId="3" xfId="0" applyFont="1" applyBorder="1" applyAlignment="1" applyProtection="1">
      <alignment horizontal="center"/>
      <protection hidden="1"/>
    </xf>
    <xf numFmtId="0" fontId="40" fillId="0" borderId="1" xfId="4" applyFont="1" applyBorder="1" applyAlignment="1" applyProtection="1">
      <alignment horizontal="left" wrapText="1"/>
      <protection locked="0"/>
    </xf>
    <xf numFmtId="0" fontId="40" fillId="0" borderId="2" xfId="4" applyFont="1" applyBorder="1" applyAlignment="1" applyProtection="1">
      <alignment horizontal="left" wrapText="1"/>
      <protection locked="0"/>
    </xf>
    <xf numFmtId="0" fontId="40" fillId="0" borderId="1" xfId="4" applyFont="1" applyBorder="1" applyAlignment="1" applyProtection="1">
      <alignment horizontal="left"/>
      <protection locked="0"/>
    </xf>
    <xf numFmtId="0" fontId="37" fillId="0" borderId="1" xfId="4" applyFont="1" applyBorder="1" applyAlignment="1" applyProtection="1">
      <alignment horizontal="left"/>
      <protection locked="0"/>
    </xf>
    <xf numFmtId="0" fontId="43" fillId="0" borderId="0" xfId="4" applyFont="1" applyBorder="1" applyAlignment="1" applyProtection="1">
      <alignment horizontal="left" vertical="center" wrapText="1" shrinkToFit="1"/>
    </xf>
    <xf numFmtId="0" fontId="47" fillId="0" borderId="0" xfId="4" applyFont="1" applyBorder="1" applyAlignment="1" applyProtection="1">
      <alignment horizontal="left" vertical="center" wrapText="1"/>
    </xf>
    <xf numFmtId="0" fontId="37" fillId="0" borderId="1" xfId="4" applyFont="1" applyBorder="1" applyAlignment="1" applyProtection="1">
      <alignment horizontal="left" wrapText="1"/>
      <protection locked="0"/>
    </xf>
    <xf numFmtId="0" fontId="37" fillId="0" borderId="2" xfId="4" applyFont="1" applyBorder="1" applyAlignment="1" applyProtection="1">
      <alignment horizontal="left" wrapText="1"/>
      <protection locked="0"/>
    </xf>
    <xf numFmtId="0" fontId="37" fillId="0" borderId="0" xfId="4" applyFont="1" applyBorder="1" applyAlignment="1" applyProtection="1">
      <alignment horizontal="center" vertical="center"/>
      <protection locked="0" hidden="1"/>
    </xf>
    <xf numFmtId="0" fontId="37" fillId="0" borderId="1" xfId="4" applyFont="1" applyBorder="1" applyAlignment="1" applyProtection="1">
      <alignment horizontal="center" vertical="center"/>
      <protection locked="0" hidden="1"/>
    </xf>
    <xf numFmtId="0" fontId="37" fillId="0" borderId="0" xfId="4" applyFont="1" applyBorder="1" applyAlignment="1" applyProtection="1">
      <alignment horizontal="center" vertical="center" wrapText="1"/>
      <protection locked="0" hidden="1"/>
    </xf>
    <xf numFmtId="0" fontId="37" fillId="0" borderId="1" xfId="4" applyFont="1" applyBorder="1" applyAlignment="1" applyProtection="1">
      <alignment horizontal="center" vertical="center" wrapText="1"/>
      <protection locked="0" hidden="1"/>
    </xf>
    <xf numFmtId="0" fontId="36" fillId="12" borderId="0" xfId="0" applyFont="1" applyFill="1" applyAlignment="1">
      <alignment horizontal="left"/>
    </xf>
    <xf numFmtId="0" fontId="37" fillId="0" borderId="0" xfId="4" applyFont="1" applyFill="1" applyAlignment="1">
      <alignment horizontal="right" wrapText="1"/>
    </xf>
    <xf numFmtId="0" fontId="3" fillId="0" borderId="0" xfId="0" applyFont="1" applyAlignment="1">
      <alignment horizontal="left" wrapText="1"/>
    </xf>
    <xf numFmtId="0" fontId="33" fillId="0" borderId="0" xfId="0" applyFont="1" applyAlignment="1">
      <alignment horizontal="left" vertical="center" wrapText="1"/>
    </xf>
    <xf numFmtId="0" fontId="33" fillId="0" borderId="0" xfId="0" applyFont="1" applyAlignment="1">
      <alignment horizontal="left" wrapText="1"/>
    </xf>
    <xf numFmtId="0" fontId="33" fillId="12" borderId="0" xfId="0" applyFont="1" applyFill="1" applyAlignment="1">
      <alignment horizontal="left" wrapText="1"/>
    </xf>
    <xf numFmtId="0" fontId="3" fillId="11" borderId="9" xfId="0" applyFont="1" applyFill="1" applyBorder="1" applyAlignment="1" applyProtection="1">
      <alignment horizontal="left" wrapText="1"/>
      <protection hidden="1"/>
    </xf>
    <xf numFmtId="0" fontId="3" fillId="11" borderId="2" xfId="0" applyFont="1" applyFill="1" applyBorder="1" applyAlignment="1" applyProtection="1">
      <alignment horizontal="left" wrapText="1"/>
      <protection hidden="1"/>
    </xf>
    <xf numFmtId="0" fontId="3" fillId="11" borderId="7" xfId="0" applyFont="1" applyFill="1" applyBorder="1" applyAlignment="1" applyProtection="1">
      <alignment horizontal="left" wrapText="1"/>
      <protection hidden="1"/>
    </xf>
    <xf numFmtId="0" fontId="3" fillId="0" borderId="3" xfId="0" applyFont="1" applyFill="1" applyBorder="1" applyAlignment="1" applyProtection="1">
      <alignment horizontal="center" wrapText="1"/>
      <protection hidden="1"/>
    </xf>
    <xf numFmtId="0" fontId="3" fillId="0" borderId="9" xfId="0" applyFont="1" applyBorder="1" applyAlignment="1" applyProtection="1">
      <alignment horizontal="center" wrapText="1"/>
      <protection hidden="1"/>
    </xf>
    <xf numFmtId="0" fontId="3" fillId="0" borderId="7" xfId="0" applyFont="1" applyBorder="1" applyAlignment="1" applyProtection="1">
      <alignment horizontal="center" wrapText="1"/>
      <protection hidden="1"/>
    </xf>
    <xf numFmtId="0" fontId="3" fillId="0" borderId="3" xfId="0" applyFont="1" applyBorder="1" applyAlignment="1" applyProtection="1">
      <alignment horizontal="center" vertical="center" wrapText="1"/>
      <protection hidden="1"/>
    </xf>
    <xf numFmtId="0" fontId="3" fillId="0" borderId="21" xfId="0" applyFont="1" applyBorder="1" applyAlignment="1" applyProtection="1">
      <alignment horizontal="center" vertical="center" wrapText="1"/>
      <protection hidden="1"/>
    </xf>
    <xf numFmtId="0" fontId="3" fillId="0" borderId="13"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3" fillId="0" borderId="11" xfId="0" applyFont="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wrapText="1"/>
      <protection hidden="1"/>
    </xf>
    <xf numFmtId="0" fontId="3" fillId="0" borderId="0" xfId="0" applyFont="1" applyAlignment="1" applyProtection="1">
      <alignment horizontal="left" wrapText="1"/>
      <protection hidden="1"/>
    </xf>
    <xf numFmtId="0" fontId="3" fillId="0" borderId="1" xfId="0" applyFont="1" applyBorder="1" applyAlignment="1" applyProtection="1">
      <alignment horizontal="left" wrapText="1"/>
      <protection hidden="1"/>
    </xf>
    <xf numFmtId="0" fontId="31" fillId="0" borderId="9" xfId="0" applyFont="1" applyBorder="1" applyAlignment="1" applyProtection="1">
      <alignment horizontal="center" wrapText="1"/>
      <protection hidden="1"/>
    </xf>
    <xf numFmtId="0" fontId="31" fillId="0" borderId="7" xfId="0" applyFont="1" applyBorder="1" applyAlignment="1" applyProtection="1">
      <alignment horizontal="center" wrapText="1"/>
      <protection hidden="1"/>
    </xf>
    <xf numFmtId="0" fontId="3" fillId="0" borderId="54" xfId="0" applyFont="1" applyBorder="1" applyAlignment="1" applyProtection="1">
      <alignment horizontal="center" vertical="center" wrapText="1"/>
      <protection hidden="1"/>
    </xf>
    <xf numFmtId="0" fontId="22" fillId="10" borderId="9" xfId="0" applyFont="1" applyFill="1" applyBorder="1" applyAlignment="1" applyProtection="1">
      <alignment horizontal="left" wrapText="1"/>
      <protection hidden="1"/>
    </xf>
    <xf numFmtId="0" fontId="22" fillId="10" borderId="2" xfId="0" applyFont="1" applyFill="1" applyBorder="1" applyAlignment="1" applyProtection="1">
      <alignment horizontal="left" wrapText="1"/>
      <protection hidden="1"/>
    </xf>
    <xf numFmtId="0" fontId="22" fillId="10" borderId="7" xfId="0" applyFont="1" applyFill="1" applyBorder="1" applyAlignment="1" applyProtection="1">
      <alignment horizontal="left" wrapText="1"/>
      <protection hidden="1"/>
    </xf>
    <xf numFmtId="0" fontId="3" fillId="0" borderId="2" xfId="0" applyFont="1" applyBorder="1" applyAlignment="1" applyProtection="1">
      <alignment horizontal="center" wrapText="1"/>
      <protection hidden="1"/>
    </xf>
    <xf numFmtId="0" fontId="3" fillId="0" borderId="21" xfId="0" applyFont="1" applyFill="1" applyBorder="1" applyAlignment="1" applyProtection="1">
      <alignment horizontal="center" vertical="center" wrapText="1"/>
      <protection hidden="1"/>
    </xf>
    <xf numFmtId="0" fontId="3" fillId="0" borderId="13"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3" fillId="0" borderId="11"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12" xfId="0" applyFont="1" applyFill="1" applyBorder="1" applyAlignment="1" applyProtection="1">
      <alignment horizontal="center" vertical="center" wrapText="1"/>
      <protection hidden="1"/>
    </xf>
    <xf numFmtId="0" fontId="3" fillId="0" borderId="6" xfId="0" applyFont="1" applyFill="1" applyBorder="1" applyAlignment="1" applyProtection="1">
      <alignment horizontal="center" vertical="center" wrapText="1"/>
      <protection hidden="1"/>
    </xf>
    <xf numFmtId="0" fontId="3" fillId="0" borderId="1" xfId="0" applyFont="1" applyFill="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protection hidden="1"/>
    </xf>
    <xf numFmtId="0" fontId="3" fillId="0" borderId="3" xfId="0" applyFont="1" applyBorder="1" applyAlignment="1" applyProtection="1">
      <alignment horizontal="center" wrapText="1"/>
      <protection hidden="1"/>
    </xf>
    <xf numFmtId="0" fontId="3" fillId="0" borderId="2" xfId="0" applyFont="1" applyBorder="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3" fillId="0" borderId="0" xfId="0" applyFont="1" applyAlignment="1" applyProtection="1">
      <alignment horizontal="right" wrapText="1"/>
      <protection hidden="1"/>
    </xf>
    <xf numFmtId="0" fontId="0" fillId="0" borderId="0" xfId="0" applyAlignment="1" applyProtection="1">
      <alignment horizontal="right" wrapText="1"/>
      <protection hidden="1"/>
    </xf>
    <xf numFmtId="0" fontId="0" fillId="0" borderId="3" xfId="0" applyBorder="1" applyAlignment="1" applyProtection="1">
      <alignment horizontal="left" wrapText="1"/>
      <protection locked="0" hidden="1"/>
    </xf>
    <xf numFmtId="0" fontId="22" fillId="10" borderId="3" xfId="0" applyFont="1" applyFill="1" applyBorder="1" applyAlignment="1" applyProtection="1">
      <alignment horizontal="left" wrapText="1"/>
      <protection hidden="1"/>
    </xf>
    <xf numFmtId="0" fontId="3" fillId="0" borderId="9" xfId="0" applyFont="1" applyBorder="1" applyAlignment="1" applyProtection="1">
      <alignment horizontal="center"/>
      <protection hidden="1"/>
    </xf>
    <xf numFmtId="0" fontId="3" fillId="0" borderId="2"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11" borderId="3" xfId="0" applyFont="1" applyFill="1" applyBorder="1" applyAlignment="1" applyProtection="1">
      <alignment horizontal="left" wrapText="1"/>
      <protection hidden="1"/>
    </xf>
    <xf numFmtId="0" fontId="3" fillId="0" borderId="3" xfId="0" applyFont="1" applyBorder="1" applyAlignment="1" applyProtection="1">
      <alignment horizontal="center"/>
      <protection hidden="1"/>
    </xf>
    <xf numFmtId="0" fontId="3" fillId="10" borderId="3" xfId="0" applyFont="1" applyFill="1" applyBorder="1" applyAlignment="1" applyProtection="1">
      <alignment horizontal="center"/>
      <protection hidden="1"/>
    </xf>
    <xf numFmtId="0" fontId="30" fillId="0" borderId="9" xfId="0" applyFont="1" applyBorder="1" applyAlignment="1" applyProtection="1">
      <alignment horizontal="center" wrapText="1"/>
      <protection hidden="1"/>
    </xf>
    <xf numFmtId="0" fontId="30" fillId="0" borderId="7" xfId="0" applyFont="1" applyBorder="1" applyAlignment="1" applyProtection="1">
      <alignment horizontal="center" wrapText="1"/>
      <protection hidden="1"/>
    </xf>
    <xf numFmtId="0" fontId="22" fillId="10" borderId="9" xfId="0" applyFont="1" applyFill="1" applyBorder="1" applyAlignment="1" applyProtection="1">
      <alignment horizontal="center"/>
      <protection hidden="1"/>
    </xf>
    <xf numFmtId="0" fontId="22" fillId="10" borderId="2" xfId="0" applyFont="1" applyFill="1" applyBorder="1" applyAlignment="1" applyProtection="1">
      <alignment horizontal="center"/>
      <protection hidden="1"/>
    </xf>
    <xf numFmtId="0" fontId="3" fillId="0" borderId="3" xfId="0" applyFont="1" applyFill="1" applyBorder="1" applyAlignment="1" applyProtection="1">
      <alignment horizontal="center" vertical="center" wrapText="1"/>
      <protection hidden="1"/>
    </xf>
    <xf numFmtId="0" fontId="3" fillId="11" borderId="49" xfId="0" applyFont="1" applyFill="1" applyBorder="1" applyAlignment="1" applyProtection="1">
      <alignment horizontal="left" wrapText="1"/>
      <protection hidden="1"/>
    </xf>
    <xf numFmtId="0" fontId="3" fillId="0" borderId="3" xfId="0" applyFont="1" applyFill="1" applyBorder="1" applyAlignment="1" applyProtection="1">
      <alignment horizontal="center"/>
      <protection hidden="1"/>
    </xf>
    <xf numFmtId="0" fontId="3" fillId="11" borderId="9" xfId="0" applyFont="1" applyFill="1" applyBorder="1" applyAlignment="1" applyProtection="1">
      <alignment horizontal="left"/>
      <protection hidden="1"/>
    </xf>
    <xf numFmtId="0" fontId="3" fillId="11" borderId="2" xfId="0" applyFont="1" applyFill="1" applyBorder="1" applyAlignment="1" applyProtection="1">
      <alignment horizontal="left"/>
      <protection hidden="1"/>
    </xf>
    <xf numFmtId="0" fontId="3" fillId="11" borderId="7" xfId="0" applyFont="1" applyFill="1" applyBorder="1" applyAlignment="1" applyProtection="1">
      <alignment horizontal="left"/>
      <protection hidden="1"/>
    </xf>
    <xf numFmtId="0" fontId="22" fillId="10" borderId="9" xfId="0" applyFont="1" applyFill="1" applyBorder="1" applyAlignment="1" applyProtection="1">
      <alignment horizontal="left"/>
      <protection hidden="1"/>
    </xf>
    <xf numFmtId="0" fontId="22" fillId="10" borderId="2" xfId="0" applyFont="1" applyFill="1" applyBorder="1" applyAlignment="1" applyProtection="1">
      <alignment horizontal="left"/>
      <protection hidden="1"/>
    </xf>
    <xf numFmtId="0" fontId="22" fillId="10" borderId="7" xfId="0" applyFont="1" applyFill="1" applyBorder="1" applyAlignment="1" applyProtection="1">
      <alignment horizontal="left"/>
      <protection hidden="1"/>
    </xf>
    <xf numFmtId="0" fontId="3" fillId="0" borderId="3" xfId="0" applyFont="1" applyBorder="1" applyAlignment="1" applyProtection="1">
      <alignment horizontal="left" wrapText="1"/>
      <protection locked="0" hidden="1"/>
    </xf>
    <xf numFmtId="0" fontId="17" fillId="2" borderId="20" xfId="0" applyFont="1" applyFill="1" applyBorder="1" applyAlignment="1" applyProtection="1">
      <alignment horizontal="center"/>
    </xf>
    <xf numFmtId="0" fontId="12" fillId="2" borderId="20" xfId="0" applyFont="1" applyFill="1" applyBorder="1" applyAlignment="1" applyProtection="1">
      <alignment horizontal="center"/>
    </xf>
    <xf numFmtId="0" fontId="13" fillId="0" borderId="0" xfId="0" applyFont="1" applyAlignment="1" applyProtection="1">
      <alignment horizontal="center" wrapText="1"/>
    </xf>
    <xf numFmtId="0" fontId="6" fillId="0" borderId="0" xfId="0" applyFont="1" applyAlignment="1" applyProtection="1">
      <alignment horizontal="center" wrapText="1"/>
    </xf>
    <xf numFmtId="0" fontId="4" fillId="0" borderId="0" xfId="0" applyFont="1" applyAlignment="1" applyProtection="1">
      <alignment horizontal="center"/>
    </xf>
    <xf numFmtId="0" fontId="15" fillId="2" borderId="1" xfId="0" applyFont="1" applyFill="1" applyBorder="1" applyAlignment="1" applyProtection="1">
      <alignment horizontal="left"/>
    </xf>
    <xf numFmtId="0" fontId="8" fillId="2" borderId="14" xfId="0" applyFont="1" applyFill="1"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8" fillId="0" borderId="14" xfId="0" applyFont="1" applyFill="1" applyBorder="1" applyAlignment="1" applyProtection="1">
      <alignment horizontal="center" wrapText="1"/>
    </xf>
    <xf numFmtId="0" fontId="8" fillId="0" borderId="16" xfId="0" applyFont="1" applyFill="1" applyBorder="1" applyAlignment="1" applyProtection="1">
      <alignment horizontal="center" wrapText="1"/>
    </xf>
    <xf numFmtId="0" fontId="8" fillId="0" borderId="15" xfId="0" applyFont="1" applyFill="1" applyBorder="1" applyAlignment="1" applyProtection="1">
      <alignment horizontal="center" wrapText="1"/>
    </xf>
    <xf numFmtId="0" fontId="8" fillId="0" borderId="17" xfId="0" applyFont="1" applyFill="1" applyBorder="1" applyAlignment="1" applyProtection="1">
      <alignment horizontal="center" wrapText="1"/>
    </xf>
    <xf numFmtId="0" fontId="15" fillId="2" borderId="30" xfId="0" applyFont="1" applyFill="1" applyBorder="1" applyAlignment="1" applyProtection="1">
      <alignment horizontal="left"/>
      <protection locked="0"/>
    </xf>
    <xf numFmtId="0" fontId="15" fillId="2" borderId="31" xfId="0" applyFont="1" applyFill="1" applyBorder="1" applyAlignment="1" applyProtection="1">
      <alignment horizontal="left"/>
      <protection locked="0"/>
    </xf>
    <xf numFmtId="0" fontId="15" fillId="2" borderId="28" xfId="0" applyFont="1" applyFill="1" applyBorder="1" applyAlignment="1" applyProtection="1">
      <alignment horizontal="left"/>
      <protection locked="0"/>
    </xf>
    <xf numFmtId="0" fontId="15" fillId="0" borderId="29" xfId="0" applyFont="1" applyBorder="1" applyAlignment="1" applyProtection="1">
      <alignment horizontal="left"/>
      <protection locked="0"/>
    </xf>
    <xf numFmtId="0" fontId="8" fillId="2" borderId="23"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34"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2" borderId="36" xfId="0" applyFont="1" applyFill="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37"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15" fillId="2" borderId="27" xfId="0" applyFont="1" applyFill="1" applyBorder="1" applyAlignment="1" applyProtection="1">
      <alignment horizontal="left"/>
      <protection locked="0"/>
    </xf>
    <xf numFmtId="0" fontId="15" fillId="2" borderId="7" xfId="0" applyFont="1" applyFill="1" applyBorder="1" applyAlignment="1" applyProtection="1">
      <alignment horizontal="left"/>
      <protection locked="0"/>
    </xf>
    <xf numFmtId="0" fontId="15" fillId="2" borderId="19" xfId="0" applyFont="1" applyFill="1" applyBorder="1" applyAlignment="1" applyProtection="1">
      <alignment horizontal="left"/>
      <protection locked="0"/>
    </xf>
    <xf numFmtId="0" fontId="15" fillId="0" borderId="2" xfId="0" applyFont="1" applyBorder="1" applyAlignment="1" applyProtection="1">
      <alignment horizontal="left"/>
      <protection locked="0"/>
    </xf>
    <xf numFmtId="0" fontId="15" fillId="0" borderId="7" xfId="0" applyFont="1" applyBorder="1" applyAlignment="1" applyProtection="1">
      <alignment horizontal="left"/>
      <protection locked="0"/>
    </xf>
    <xf numFmtId="0" fontId="15" fillId="2" borderId="55" xfId="0" applyFont="1" applyFill="1" applyBorder="1" applyAlignment="1" applyProtection="1">
      <alignment horizontal="left"/>
      <protection locked="0"/>
    </xf>
    <xf numFmtId="0" fontId="15" fillId="2" borderId="5" xfId="0" applyFont="1" applyFill="1" applyBorder="1" applyAlignment="1" applyProtection="1">
      <alignment horizontal="left"/>
      <protection locked="0"/>
    </xf>
    <xf numFmtId="0" fontId="7" fillId="2" borderId="27" xfId="0" applyFont="1" applyFill="1" applyBorder="1" applyAlignment="1" applyProtection="1">
      <alignment horizontal="left"/>
      <protection locked="0"/>
    </xf>
    <xf numFmtId="0" fontId="7" fillId="2" borderId="7" xfId="0" applyFont="1" applyFill="1" applyBorder="1" applyAlignment="1" applyProtection="1">
      <alignment horizontal="left"/>
      <protection locked="0"/>
    </xf>
    <xf numFmtId="0" fontId="7" fillId="2" borderId="19" xfId="0" applyFont="1" applyFill="1" applyBorder="1" applyAlignment="1" applyProtection="1">
      <alignment horizontal="left"/>
      <protection locked="0"/>
    </xf>
    <xf numFmtId="0" fontId="0" fillId="0" borderId="7" xfId="0" applyBorder="1" applyAlignment="1" applyProtection="1">
      <alignment horizontal="left"/>
      <protection locked="0"/>
    </xf>
    <xf numFmtId="0" fontId="15" fillId="2" borderId="80" xfId="0" applyFont="1" applyFill="1" applyBorder="1" applyAlignment="1" applyProtection="1">
      <alignment horizontal="left"/>
      <protection locked="0"/>
    </xf>
    <xf numFmtId="0" fontId="15" fillId="0" borderId="5" xfId="0" applyFont="1" applyBorder="1" applyAlignment="1" applyProtection="1">
      <alignment horizontal="left"/>
      <protection locked="0"/>
    </xf>
    <xf numFmtId="0" fontId="7" fillId="2" borderId="56" xfId="0" applyFont="1" applyFill="1" applyBorder="1" applyAlignment="1" applyProtection="1">
      <alignment horizontal="left"/>
      <protection locked="0"/>
    </xf>
    <xf numFmtId="0" fontId="7" fillId="2" borderId="58" xfId="0" applyFont="1" applyFill="1" applyBorder="1" applyAlignment="1" applyProtection="1">
      <alignment horizontal="left"/>
      <protection locked="0"/>
    </xf>
    <xf numFmtId="0" fontId="7" fillId="2" borderId="70" xfId="0" applyFont="1" applyFill="1" applyBorder="1" applyAlignment="1" applyProtection="1">
      <alignment horizontal="left"/>
      <protection locked="0"/>
    </xf>
    <xf numFmtId="0" fontId="0" fillId="0" borderId="58" xfId="0" applyBorder="1" applyAlignment="1" applyProtection="1">
      <alignment horizontal="left"/>
      <protection locked="0"/>
    </xf>
    <xf numFmtId="0" fontId="3" fillId="2" borderId="1" xfId="0" applyFont="1" applyFill="1" applyBorder="1" applyAlignment="1" applyProtection="1">
      <alignment horizontal="left"/>
    </xf>
    <xf numFmtId="0" fontId="3" fillId="2" borderId="5" xfId="0" applyFont="1" applyFill="1" applyBorder="1" applyAlignment="1" applyProtection="1">
      <alignment horizontal="left"/>
    </xf>
    <xf numFmtId="0" fontId="3" fillId="0" borderId="1" xfId="0" applyFont="1" applyBorder="1" applyAlignment="1" applyProtection="1">
      <alignment horizontal="center"/>
    </xf>
    <xf numFmtId="0" fontId="3" fillId="0" borderId="5" xfId="0" applyFont="1" applyBorder="1" applyAlignment="1" applyProtection="1"/>
    <xf numFmtId="0" fontId="13" fillId="0" borderId="0" xfId="0" applyFont="1" applyBorder="1" applyAlignment="1" applyProtection="1">
      <alignment horizontal="center" wrapText="1"/>
    </xf>
    <xf numFmtId="0" fontId="13" fillId="0" borderId="12" xfId="0" applyFont="1" applyBorder="1" applyAlignment="1" applyProtection="1">
      <alignment horizontal="center" wrapText="1"/>
    </xf>
    <xf numFmtId="0" fontId="13" fillId="0" borderId="0" xfId="0" applyFont="1" applyBorder="1" applyAlignment="1" applyProtection="1">
      <alignment horizontal="center"/>
    </xf>
    <xf numFmtId="0" fontId="13" fillId="0" borderId="12" xfId="0" applyFont="1" applyBorder="1" applyAlignment="1" applyProtection="1">
      <alignment horizontal="center"/>
    </xf>
    <xf numFmtId="0" fontId="6" fillId="0" borderId="0" xfId="0" applyFont="1" applyBorder="1" applyAlignment="1" applyProtection="1">
      <alignment horizontal="center"/>
    </xf>
    <xf numFmtId="0" fontId="6" fillId="0" borderId="12" xfId="0" applyFont="1" applyBorder="1" applyAlignment="1" applyProtection="1">
      <alignment horizontal="center"/>
    </xf>
    <xf numFmtId="0" fontId="4" fillId="0" borderId="0" xfId="0" applyFont="1" applyBorder="1" applyAlignment="1" applyProtection="1">
      <alignment horizontal="center"/>
    </xf>
    <xf numFmtId="0" fontId="4" fillId="0" borderId="12" xfId="0" applyFont="1" applyBorder="1" applyAlignment="1" applyProtection="1">
      <alignment horizontal="center"/>
    </xf>
    <xf numFmtId="0" fontId="4" fillId="0" borderId="5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0" fillId="8" borderId="3" xfId="0" applyFont="1" applyFill="1" applyBorder="1" applyAlignment="1" applyProtection="1">
      <alignment horizontal="left" vertical="center"/>
    </xf>
    <xf numFmtId="0" fontId="0" fillId="8" borderId="3" xfId="0" applyFont="1" applyFill="1" applyBorder="1" applyAlignment="1">
      <alignment horizontal="left" vertical="center"/>
    </xf>
    <xf numFmtId="0" fontId="18" fillId="2" borderId="3"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xf>
    <xf numFmtId="0" fontId="4" fillId="4" borderId="60" xfId="0" applyFont="1" applyFill="1" applyBorder="1" applyAlignment="1" applyProtection="1">
      <alignment horizontal="center" vertical="center" wrapText="1"/>
    </xf>
    <xf numFmtId="0" fontId="4" fillId="4" borderId="24" xfId="0"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4" borderId="63" xfId="0" applyFont="1" applyFill="1" applyBorder="1" applyAlignment="1" applyProtection="1">
      <alignment horizontal="center" vertical="center" wrapText="1"/>
    </xf>
    <xf numFmtId="0" fontId="4" fillId="4" borderId="20" xfId="0" applyFont="1" applyFill="1" applyBorder="1" applyAlignment="1" applyProtection="1">
      <alignment horizontal="center" vertical="center" wrapText="1"/>
    </xf>
    <xf numFmtId="0" fontId="4" fillId="4" borderId="62" xfId="0" applyFont="1" applyFill="1" applyBorder="1" applyAlignment="1" applyProtection="1">
      <alignment horizontal="center" vertical="center" wrapText="1"/>
    </xf>
    <xf numFmtId="0" fontId="0" fillId="0" borderId="60" xfId="0" applyBorder="1" applyAlignment="1" applyProtection="1">
      <alignment horizontal="left" vertical="center" wrapText="1" indent="2"/>
    </xf>
    <xf numFmtId="0" fontId="0" fillId="0" borderId="25" xfId="0" applyBorder="1" applyAlignment="1" applyProtection="1">
      <alignment horizontal="left" vertical="center" wrapText="1" indent="2"/>
    </xf>
    <xf numFmtId="0" fontId="0" fillId="0" borderId="63" xfId="0" applyBorder="1" applyAlignment="1" applyProtection="1">
      <alignment horizontal="left" vertical="center" wrapText="1" indent="2"/>
    </xf>
    <xf numFmtId="0" fontId="0" fillId="0" borderId="62" xfId="0" applyBorder="1" applyAlignment="1" applyProtection="1">
      <alignment horizontal="left" vertical="center" wrapText="1" indent="2"/>
    </xf>
    <xf numFmtId="0" fontId="0" fillId="0" borderId="61" xfId="0" applyBorder="1" applyAlignment="1" applyProtection="1">
      <alignment horizontal="left" vertical="center" wrapText="1" indent="2"/>
    </xf>
    <xf numFmtId="0" fontId="0" fillId="0" borderId="57" xfId="0" applyBorder="1" applyAlignment="1" applyProtection="1">
      <alignment horizontal="left" vertical="center" wrapText="1" indent="2"/>
    </xf>
    <xf numFmtId="0" fontId="0" fillId="0" borderId="59" xfId="0" applyBorder="1" applyAlignment="1" applyProtection="1">
      <alignment horizontal="left" vertical="center" wrapText="1" indent="2"/>
    </xf>
    <xf numFmtId="0" fontId="0" fillId="0" borderId="58" xfId="0" applyBorder="1" applyAlignment="1" applyProtection="1">
      <alignment horizontal="left" vertical="center" wrapText="1" indent="2"/>
    </xf>
    <xf numFmtId="0" fontId="4" fillId="4" borderId="11" xfId="0" applyFont="1" applyFill="1" applyBorder="1" applyAlignment="1" applyProtection="1">
      <alignment horizontal="center" vertical="center" wrapText="1"/>
    </xf>
    <xf numFmtId="0" fontId="4" fillId="4" borderId="0"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0" fillId="0" borderId="6" xfId="0" applyBorder="1" applyAlignment="1" applyProtection="1">
      <alignment horizontal="left" vertical="center" wrapText="1" indent="2"/>
    </xf>
    <xf numFmtId="0" fontId="0" fillId="0" borderId="5" xfId="0" applyBorder="1" applyAlignment="1" applyProtection="1">
      <alignment horizontal="left" vertical="center" wrapText="1" indent="2"/>
    </xf>
    <xf numFmtId="0" fontId="0" fillId="0" borderId="9" xfId="0" applyBorder="1" applyAlignment="1" applyProtection="1">
      <alignment horizontal="left" vertical="center" wrapText="1" indent="2"/>
    </xf>
    <xf numFmtId="0" fontId="0" fillId="0" borderId="7" xfId="0" applyBorder="1" applyAlignment="1" applyProtection="1">
      <alignment horizontal="left" vertical="center" wrapText="1" indent="2"/>
    </xf>
    <xf numFmtId="0" fontId="0" fillId="0" borderId="21" xfId="0" applyBorder="1" applyAlignment="1" applyProtection="1">
      <alignment horizontal="left" vertical="center" wrapText="1" indent="2"/>
    </xf>
    <xf numFmtId="0" fontId="0" fillId="0" borderId="22" xfId="0" applyBorder="1" applyAlignment="1" applyProtection="1">
      <alignment horizontal="left" vertical="center" wrapText="1" indent="2"/>
    </xf>
    <xf numFmtId="0" fontId="3" fillId="2" borderId="61" xfId="0" applyFont="1" applyFill="1" applyBorder="1" applyAlignment="1" applyProtection="1">
      <alignment horizontal="left" vertical="center" indent="2"/>
    </xf>
    <xf numFmtId="0" fontId="3" fillId="2" borderId="47" xfId="0" applyFont="1" applyFill="1" applyBorder="1" applyAlignment="1" applyProtection="1">
      <alignment horizontal="left" vertical="center" indent="2"/>
    </xf>
    <xf numFmtId="0" fontId="3" fillId="2" borderId="57" xfId="0" applyFont="1" applyFill="1" applyBorder="1" applyAlignment="1" applyProtection="1">
      <alignment horizontal="left" vertical="center" indent="2"/>
    </xf>
    <xf numFmtId="0" fontId="3" fillId="2" borderId="9" xfId="0" applyFont="1" applyFill="1" applyBorder="1" applyAlignment="1" applyProtection="1">
      <alignment horizontal="left" vertical="center" indent="2"/>
    </xf>
    <xf numFmtId="0" fontId="3" fillId="2" borderId="2" xfId="0" applyFont="1" applyFill="1" applyBorder="1" applyAlignment="1" applyProtection="1">
      <alignment horizontal="left" vertical="center" indent="2"/>
    </xf>
    <xf numFmtId="0" fontId="3" fillId="2" borderId="7" xfId="0" applyFont="1" applyFill="1" applyBorder="1" applyAlignment="1" applyProtection="1">
      <alignment horizontal="left" vertical="center" indent="2"/>
    </xf>
    <xf numFmtId="0" fontId="3" fillId="2" borderId="59" xfId="0" applyFont="1" applyFill="1" applyBorder="1" applyAlignment="1" applyProtection="1">
      <alignment horizontal="left" vertical="center" indent="2"/>
    </xf>
    <xf numFmtId="0" fontId="3" fillId="2" borderId="50" xfId="0" applyFont="1" applyFill="1" applyBorder="1" applyAlignment="1" applyProtection="1">
      <alignment horizontal="left" vertical="center" indent="2"/>
    </xf>
    <xf numFmtId="0" fontId="3" fillId="2" borderId="58" xfId="0" applyFont="1" applyFill="1" applyBorder="1" applyAlignment="1" applyProtection="1">
      <alignment horizontal="left" vertical="center" indent="2"/>
    </xf>
    <xf numFmtId="0" fontId="4" fillId="4" borderId="65" xfId="0" applyFont="1" applyFill="1" applyBorder="1" applyAlignment="1" applyProtection="1">
      <alignment horizontal="center" vertical="center" wrapText="1"/>
    </xf>
    <xf numFmtId="0" fontId="4" fillId="4" borderId="45" xfId="0" applyFont="1" applyFill="1" applyBorder="1" applyAlignment="1" applyProtection="1">
      <alignment horizontal="center" vertical="center" wrapText="1"/>
    </xf>
    <xf numFmtId="0" fontId="4" fillId="4" borderId="52" xfId="0" applyFont="1" applyFill="1" applyBorder="1" applyAlignment="1" applyProtection="1">
      <alignment horizontal="center" vertical="center" wrapText="1"/>
    </xf>
    <xf numFmtId="0" fontId="0" fillId="2" borderId="65" xfId="0" applyFill="1" applyBorder="1" applyAlignment="1" applyProtection="1">
      <alignment horizontal="left" vertical="center" indent="2"/>
    </xf>
    <xf numFmtId="0" fontId="0" fillId="2" borderId="52" xfId="0" applyFill="1" applyBorder="1" applyAlignment="1" applyProtection="1">
      <alignment horizontal="left" vertical="center" indent="2"/>
    </xf>
    <xf numFmtId="0" fontId="4" fillId="4" borderId="46" xfId="0" applyFont="1" applyFill="1" applyBorder="1" applyAlignment="1" applyProtection="1">
      <alignment horizontal="center" vertical="center" wrapText="1"/>
    </xf>
    <xf numFmtId="0" fontId="0" fillId="0" borderId="46" xfId="0" applyBorder="1" applyAlignment="1" applyProtection="1">
      <alignment horizontal="left" vertical="center" wrapText="1" indent="2"/>
    </xf>
    <xf numFmtId="0" fontId="0" fillId="0" borderId="65" xfId="0" applyBorder="1" applyAlignment="1" applyProtection="1">
      <alignment horizontal="left" vertical="center" wrapText="1" indent="2"/>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62" xfId="0" applyBorder="1" applyAlignment="1" applyProtection="1">
      <alignment horizontal="center" vertical="center" wrapText="1"/>
    </xf>
    <xf numFmtId="0" fontId="0" fillId="0" borderId="47" xfId="0" applyBorder="1" applyAlignment="1" applyProtection="1">
      <alignment horizontal="left" vertical="center" wrapText="1" indent="2"/>
    </xf>
    <xf numFmtId="0" fontId="0" fillId="0" borderId="64" xfId="0" applyBorder="1" applyAlignment="1" applyProtection="1">
      <alignment horizontal="left" vertical="center" wrapText="1" indent="2"/>
    </xf>
    <xf numFmtId="0" fontId="4" fillId="8" borderId="44" xfId="0" applyFont="1" applyFill="1" applyBorder="1" applyAlignment="1" applyProtection="1">
      <alignment horizontal="center" vertical="center"/>
    </xf>
    <xf numFmtId="0" fontId="0" fillId="0" borderId="45" xfId="0" applyBorder="1" applyAlignment="1">
      <alignment horizontal="center" vertical="center"/>
    </xf>
    <xf numFmtId="0" fontId="0" fillId="0" borderId="73" xfId="0" applyBorder="1" applyAlignment="1">
      <alignment horizontal="center" vertical="center"/>
    </xf>
    <xf numFmtId="0" fontId="4" fillId="5" borderId="45" xfId="0" applyFont="1" applyFill="1" applyBorder="1" applyAlignment="1" applyProtection="1">
      <alignment horizontal="left" vertical="center"/>
    </xf>
    <xf numFmtId="0" fontId="0" fillId="2" borderId="45" xfId="0" applyFill="1" applyBorder="1" applyAlignment="1" applyProtection="1">
      <alignment horizontal="left" vertical="center" indent="2"/>
    </xf>
    <xf numFmtId="0" fontId="4" fillId="4" borderId="23" xfId="0" applyFont="1" applyFill="1" applyBorder="1" applyAlignment="1" applyProtection="1">
      <alignment horizontal="center" vertical="center" wrapText="1"/>
    </xf>
    <xf numFmtId="0" fontId="4" fillId="4" borderId="42" xfId="0" applyFont="1" applyFill="1" applyBorder="1" applyAlignment="1" applyProtection="1">
      <alignment horizontal="center" vertical="center" wrapText="1"/>
    </xf>
    <xf numFmtId="0" fontId="0" fillId="2" borderId="60" xfId="0" applyFill="1" applyBorder="1" applyAlignment="1" applyProtection="1">
      <alignment horizontal="left" vertical="center" indent="2"/>
    </xf>
    <xf numFmtId="0" fontId="0" fillId="2" borderId="24" xfId="0" applyFill="1" applyBorder="1" applyAlignment="1" applyProtection="1">
      <alignment horizontal="left" vertical="center" indent="2"/>
    </xf>
    <xf numFmtId="0" fontId="0" fillId="2" borderId="25" xfId="0" applyFill="1" applyBorder="1" applyAlignment="1" applyProtection="1">
      <alignment horizontal="left" vertical="center" indent="2"/>
    </xf>
    <xf numFmtId="0" fontId="0" fillId="2" borderId="3" xfId="0" applyFill="1" applyBorder="1" applyAlignment="1" applyProtection="1">
      <alignment horizontal="left" vertical="center" indent="2"/>
    </xf>
    <xf numFmtId="0" fontId="0" fillId="2" borderId="63" xfId="0" applyFill="1" applyBorder="1" applyAlignment="1" applyProtection="1">
      <alignment horizontal="left" vertical="center" indent="2"/>
    </xf>
    <xf numFmtId="0" fontId="0" fillId="2" borderId="20" xfId="0" applyFill="1" applyBorder="1" applyAlignment="1" applyProtection="1">
      <alignment horizontal="left" vertical="center" indent="2"/>
    </xf>
    <xf numFmtId="0" fontId="0" fillId="2" borderId="62" xfId="0" applyFill="1" applyBorder="1" applyAlignment="1" applyProtection="1">
      <alignment horizontal="left" vertical="center" indent="2"/>
    </xf>
    <xf numFmtId="0" fontId="0" fillId="2" borderId="9" xfId="0" applyFill="1" applyBorder="1" applyAlignment="1" applyProtection="1">
      <alignment horizontal="left" vertical="center" indent="2"/>
    </xf>
    <xf numFmtId="0" fontId="0" fillId="2" borderId="2" xfId="0" applyFill="1" applyBorder="1" applyAlignment="1" applyProtection="1">
      <alignment horizontal="left" vertical="center" indent="2"/>
    </xf>
    <xf numFmtId="0" fontId="0" fillId="2" borderId="7" xfId="0" applyFill="1" applyBorder="1" applyAlignment="1" applyProtection="1">
      <alignment horizontal="left" vertical="center" indent="2"/>
    </xf>
    <xf numFmtId="0" fontId="3" fillId="2" borderId="63" xfId="0" applyFont="1" applyFill="1" applyBorder="1" applyAlignment="1" applyProtection="1">
      <alignment horizontal="left" vertical="center" indent="2"/>
    </xf>
    <xf numFmtId="0" fontId="0" fillId="3" borderId="0" xfId="0" applyFill="1" applyBorder="1" applyAlignment="1" applyProtection="1">
      <protection locked="0"/>
    </xf>
    <xf numFmtId="0" fontId="0" fillId="0" borderId="10" xfId="0" applyBorder="1" applyAlignment="1" applyProtection="1">
      <protection locked="0"/>
    </xf>
    <xf numFmtId="0" fontId="25" fillId="0" borderId="26" xfId="0" applyFont="1" applyBorder="1" applyAlignment="1" applyProtection="1">
      <alignment horizontal="center"/>
    </xf>
    <xf numFmtId="0" fontId="0" fillId="0" borderId="26" xfId="0" applyBorder="1" applyAlignment="1" applyProtection="1">
      <alignment horizontal="center"/>
    </xf>
    <xf numFmtId="0" fontId="4" fillId="8" borderId="60" xfId="0" applyFont="1" applyFill="1" applyBorder="1" applyAlignment="1" applyProtection="1">
      <alignment horizontal="center" vertical="center" wrapText="1"/>
    </xf>
    <xf numFmtId="0" fontId="4" fillId="8" borderId="24" xfId="0" applyFont="1" applyFill="1" applyBorder="1" applyAlignment="1" applyProtection="1">
      <alignment horizontal="center" vertical="center" wrapText="1"/>
    </xf>
    <xf numFmtId="0" fontId="4" fillId="8" borderId="25"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8" borderId="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53"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33" xfId="0" applyFont="1" applyFill="1" applyBorder="1" applyAlignment="1" applyProtection="1">
      <alignment horizontal="center" vertical="center" wrapText="1"/>
    </xf>
    <xf numFmtId="0" fontId="3" fillId="0" borderId="61" xfId="0" applyFont="1" applyFill="1" applyBorder="1" applyAlignment="1" applyProtection="1">
      <alignment horizontal="left" vertical="center" indent="2"/>
    </xf>
    <xf numFmtId="0" fontId="3" fillId="0" borderId="47" xfId="0" applyFont="1" applyFill="1" applyBorder="1" applyAlignment="1" applyProtection="1">
      <alignment horizontal="left" vertical="center" indent="2"/>
    </xf>
    <xf numFmtId="0" fontId="3" fillId="0" borderId="5" xfId="0" applyFont="1" applyFill="1" applyBorder="1" applyAlignment="1" applyProtection="1">
      <alignment horizontal="left" vertical="center" indent="2"/>
    </xf>
    <xf numFmtId="0" fontId="3" fillId="0" borderId="9" xfId="0" applyFont="1" applyFill="1" applyBorder="1" applyAlignment="1" applyProtection="1">
      <alignment horizontal="left" vertical="center" indent="2"/>
    </xf>
    <xf numFmtId="0" fontId="3" fillId="0" borderId="2" xfId="0" applyFont="1" applyFill="1" applyBorder="1" applyAlignment="1" applyProtection="1">
      <alignment horizontal="left" vertical="center" indent="2"/>
    </xf>
    <xf numFmtId="0" fontId="3" fillId="0" borderId="7" xfId="0" applyFont="1" applyFill="1" applyBorder="1" applyAlignment="1" applyProtection="1">
      <alignment horizontal="left" vertical="center" indent="2"/>
    </xf>
    <xf numFmtId="0" fontId="3" fillId="0" borderId="38" xfId="0" applyFont="1" applyFill="1" applyBorder="1" applyAlignment="1" applyProtection="1">
      <alignment horizontal="left" vertical="center" indent="2"/>
    </xf>
    <xf numFmtId="0" fontId="3" fillId="0" borderId="77" xfId="0" applyFont="1" applyFill="1" applyBorder="1" applyAlignment="1" applyProtection="1">
      <alignment horizontal="left" vertical="center" indent="2"/>
    </xf>
    <xf numFmtId="0" fontId="3" fillId="0" borderId="39" xfId="0" applyFont="1" applyFill="1" applyBorder="1" applyAlignment="1" applyProtection="1">
      <alignment horizontal="left" vertical="center" indent="2"/>
    </xf>
    <xf numFmtId="0" fontId="11" fillId="5" borderId="0" xfId="0" applyFont="1" applyFill="1" applyBorder="1" applyAlignment="1" applyProtection="1">
      <alignment horizontal="left"/>
    </xf>
    <xf numFmtId="0" fontId="0" fillId="3" borderId="0"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8" fillId="2" borderId="0" xfId="0" applyFont="1" applyFill="1" applyBorder="1" applyAlignment="1" applyProtection="1">
      <alignment wrapText="1"/>
      <protection locked="0"/>
    </xf>
    <xf numFmtId="0" fontId="0" fillId="0" borderId="0" xfId="0" applyBorder="1" applyAlignment="1">
      <alignment wrapText="1"/>
    </xf>
    <xf numFmtId="0" fontId="0" fillId="0" borderId="1" xfId="0" applyBorder="1" applyAlignment="1">
      <alignment horizontal="center"/>
    </xf>
    <xf numFmtId="0" fontId="15" fillId="0" borderId="13" xfId="0" applyNumberFormat="1" applyFont="1" applyFill="1" applyBorder="1" applyAlignment="1" applyProtection="1">
      <alignment horizontal="center" wrapText="1"/>
    </xf>
    <xf numFmtId="0" fontId="15" fillId="0" borderId="13" xfId="0"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15" fillId="0" borderId="2" xfId="0" applyNumberFormat="1" applyFont="1" applyFill="1" applyBorder="1" applyAlignment="1" applyProtection="1">
      <alignment horizontal="left" wrapText="1"/>
    </xf>
    <xf numFmtId="0" fontId="8" fillId="0" borderId="0" xfId="0" applyFont="1" applyAlignment="1">
      <alignment horizontal="center"/>
    </xf>
    <xf numFmtId="0" fontId="15" fillId="0" borderId="2" xfId="0" applyNumberFormat="1" applyFont="1" applyBorder="1" applyAlignment="1" applyProtection="1">
      <alignment horizontal="left" wrapText="1"/>
    </xf>
    <xf numFmtId="166" fontId="15" fillId="0" borderId="2" xfId="0" applyNumberFormat="1" applyFont="1" applyFill="1" applyBorder="1" applyAlignment="1" applyProtection="1">
      <alignment horizontal="left" wrapText="1"/>
    </xf>
    <xf numFmtId="166" fontId="15" fillId="0" borderId="2" xfId="0" applyNumberFormat="1" applyFont="1" applyBorder="1" applyAlignment="1" applyProtection="1">
      <alignment horizontal="left" wrapText="1"/>
    </xf>
    <xf numFmtId="0" fontId="13" fillId="0" borderId="0" xfId="0" applyFont="1" applyAlignment="1">
      <alignment horizontal="center"/>
    </xf>
    <xf numFmtId="0" fontId="6" fillId="0" borderId="0" xfId="0" applyFont="1" applyAlignment="1">
      <alignment horizontal="center"/>
    </xf>
    <xf numFmtId="0" fontId="8" fillId="0" borderId="0" xfId="0" applyFont="1" applyFill="1" applyBorder="1" applyAlignment="1" applyProtection="1">
      <alignment horizontal="center"/>
    </xf>
    <xf numFmtId="0" fontId="0" fillId="0" borderId="0" xfId="0"/>
    <xf numFmtId="0" fontId="15" fillId="0" borderId="1" xfId="0" applyNumberFormat="1" applyFont="1" applyFill="1" applyBorder="1" applyAlignment="1" applyProtection="1">
      <alignment horizontal="left" wrapText="1"/>
    </xf>
    <xf numFmtId="0" fontId="15" fillId="0" borderId="1" xfId="0" applyNumberFormat="1" applyFont="1" applyBorder="1" applyAlignment="1" applyProtection="1">
      <alignment horizontal="left" wrapText="1"/>
    </xf>
    <xf numFmtId="0" fontId="15" fillId="2" borderId="1" xfId="0" applyFont="1" applyFill="1" applyBorder="1" applyAlignment="1" applyProtection="1">
      <alignment horizontal="left"/>
      <protection locked="0"/>
    </xf>
    <xf numFmtId="0" fontId="8" fillId="2" borderId="0" xfId="0" applyFont="1" applyFill="1" applyBorder="1" applyAlignment="1" applyProtection="1">
      <alignment horizontal="left"/>
    </xf>
    <xf numFmtId="0" fontId="15" fillId="2" borderId="2" xfId="0" applyFont="1" applyFill="1" applyBorder="1" applyAlignment="1" applyProtection="1">
      <alignment horizontal="left"/>
      <protection locked="0"/>
    </xf>
    <xf numFmtId="168" fontId="15" fillId="2" borderId="9" xfId="0" applyNumberFormat="1" applyFont="1" applyFill="1" applyBorder="1" applyAlignment="1" applyProtection="1"/>
    <xf numFmtId="0" fontId="15" fillId="0" borderId="7" xfId="0" applyFont="1" applyBorder="1" applyProtection="1"/>
    <xf numFmtId="37" fontId="15" fillId="2" borderId="9" xfId="0" applyNumberFormat="1" applyFont="1" applyFill="1" applyBorder="1" applyAlignment="1" applyProtection="1">
      <alignment horizontal="right"/>
    </xf>
    <xf numFmtId="0" fontId="15" fillId="0" borderId="7" xfId="0" applyFont="1" applyBorder="1" applyAlignment="1" applyProtection="1">
      <alignment horizontal="right"/>
    </xf>
    <xf numFmtId="39" fontId="15" fillId="2" borderId="9" xfId="0" applyNumberFormat="1" applyFont="1" applyFill="1" applyBorder="1" applyAlignment="1" applyProtection="1">
      <alignment horizontal="right"/>
    </xf>
    <xf numFmtId="166" fontId="15" fillId="2" borderId="2"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0" fillId="0" borderId="1" xfId="0" applyBorder="1"/>
    <xf numFmtId="0" fontId="0" fillId="0" borderId="5" xfId="0" applyBorder="1"/>
    <xf numFmtId="44" fontId="5" fillId="2" borderId="2" xfId="2" applyFont="1" applyFill="1" applyBorder="1" applyAlignment="1" applyProtection="1">
      <alignment horizontal="left"/>
      <protection locked="0"/>
    </xf>
    <xf numFmtId="0" fontId="0" fillId="0" borderId="2" xfId="0" applyBorder="1"/>
    <xf numFmtId="0" fontId="10" fillId="4" borderId="21" xfId="0" applyFont="1" applyFill="1" applyBorder="1" applyAlignment="1" applyProtection="1">
      <alignment horizontal="center"/>
      <protection locked="0"/>
    </xf>
    <xf numFmtId="0" fontId="0" fillId="0" borderId="13" xfId="0" applyBorder="1"/>
    <xf numFmtId="0" fontId="0" fillId="0" borderId="22" xfId="0" applyBorder="1"/>
    <xf numFmtId="0" fontId="14" fillId="0" borderId="0" xfId="0" applyNumberFormat="1" applyFont="1" applyBorder="1" applyAlignment="1" applyProtection="1">
      <alignment horizontal="center"/>
      <protection locked="0"/>
    </xf>
    <xf numFmtId="0" fontId="14" fillId="0" borderId="0" xfId="0" applyFont="1" applyBorder="1" applyAlignment="1" applyProtection="1">
      <alignment horizontal="center"/>
      <protection locked="0"/>
    </xf>
    <xf numFmtId="0" fontId="15" fillId="3" borderId="10" xfId="0" applyFont="1" applyFill="1" applyBorder="1" applyAlignment="1" applyProtection="1">
      <alignment horizontal="center"/>
      <protection locked="0"/>
    </xf>
    <xf numFmtId="0" fontId="15" fillId="0" borderId="0" xfId="0" applyFont="1" applyFill="1" applyAlignment="1" applyProtection="1">
      <alignment horizontal="center"/>
      <protection locked="0"/>
    </xf>
    <xf numFmtId="0" fontId="51" fillId="0" borderId="0" xfId="5" applyFill="1"/>
    <xf numFmtId="0" fontId="47" fillId="0" borderId="0" xfId="4" applyFont="1" applyAlignment="1">
      <alignment horizontal="right" wrapText="1"/>
    </xf>
    <xf numFmtId="0" fontId="52" fillId="0" borderId="0" xfId="4" applyFont="1" applyAlignment="1">
      <alignment horizontal="right" wrapText="1"/>
    </xf>
  </cellXfs>
  <cellStyles count="6">
    <cellStyle name="Comma" xfId="1" builtinId="3"/>
    <cellStyle name="Currency" xfId="2" builtinId="4"/>
    <cellStyle name="Hyperlink" xfId="5" builtinId="8"/>
    <cellStyle name="Normal" xfId="0" builtinId="0"/>
    <cellStyle name="Normal 2" xfId="3"/>
    <cellStyle name="Normal 3" xfId="4"/>
  </cellStyles>
  <dxfs count="0"/>
  <tableStyles count="0" defaultTableStyle="TableStyleMedium9"/>
  <colors>
    <mruColors>
      <color rgb="FFFFFF99"/>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807720</xdr:colOff>
          <xdr:row>20</xdr:row>
          <xdr:rowOff>83820</xdr:rowOff>
        </xdr:from>
        <xdr:to>
          <xdr:col>4</xdr:col>
          <xdr:colOff>251460</xdr:colOff>
          <xdr:row>21</xdr:row>
          <xdr:rowOff>137160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 Business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579120</xdr:colOff>
          <xdr:row>20</xdr:row>
          <xdr:rowOff>60960</xdr:rowOff>
        </xdr:from>
        <xdr:to>
          <xdr:col>7</xdr:col>
          <xdr:colOff>510540</xdr:colOff>
          <xdr:row>21</xdr:row>
          <xdr:rowOff>121920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Alternative Recipient</a:t>
              </a:r>
            </a:p>
          </xdr:txBody>
        </xdr:sp>
        <xdr:clientData/>
      </xdr:twoCellAnchor>
    </mc:Choice>
    <mc:Fallback/>
  </mc:AlternateContent>
  <xdr:twoCellAnchor editAs="oneCell">
    <xdr:from>
      <xdr:col>2</xdr:col>
      <xdr:colOff>151645</xdr:colOff>
      <xdr:row>46</xdr:row>
      <xdr:rowOff>170146</xdr:rowOff>
    </xdr:from>
    <xdr:to>
      <xdr:col>6</xdr:col>
      <xdr:colOff>302560</xdr:colOff>
      <xdr:row>48</xdr:row>
      <xdr:rowOff>165390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874" y="8835175"/>
          <a:ext cx="2632857" cy="34358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38100</xdr:colOff>
          <xdr:row>30</xdr:row>
          <xdr:rowOff>0</xdr:rowOff>
        </xdr:from>
        <xdr:to>
          <xdr:col>3</xdr:col>
          <xdr:colOff>15240</xdr:colOff>
          <xdr:row>31</xdr:row>
          <xdr:rowOff>15240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Rebate application with signature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4</xdr:col>
          <xdr:colOff>106680</xdr:colOff>
          <xdr:row>32</xdr:row>
          <xdr:rowOff>68580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Itemized project invoices (labor &amp; materials)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7620</xdr:rowOff>
        </xdr:from>
        <xdr:to>
          <xdr:col>2</xdr:col>
          <xdr:colOff>457200</xdr:colOff>
          <xdr:row>33</xdr:row>
          <xdr:rowOff>38100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en-US" sz="1000" b="0" i="0" u="none" strike="noStrike" baseline="0">
                  <a:solidFill>
                    <a:srgbClr val="000000"/>
                  </a:solidFill>
                  <a:latin typeface="Geneva"/>
                </a:rPr>
                <a:t>Equipment specifications</a:t>
              </a:r>
            </a:p>
          </xdr:txBody>
        </xdr:sp>
        <xdr:clientData/>
      </xdr:twoCellAnchor>
    </mc:Choice>
    <mc:Fallback/>
  </mc:AlternateContent>
  <xdr:twoCellAnchor editAs="oneCell">
    <xdr:from>
      <xdr:col>4</xdr:col>
      <xdr:colOff>99060</xdr:colOff>
      <xdr:row>0</xdr:row>
      <xdr:rowOff>68580</xdr:rowOff>
    </xdr:from>
    <xdr:to>
      <xdr:col>8</xdr:col>
      <xdr:colOff>425120</xdr:colOff>
      <xdr:row>3</xdr:row>
      <xdr:rowOff>129540</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88920" y="68580"/>
          <a:ext cx="276446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293594</xdr:colOff>
      <xdr:row>48</xdr:row>
      <xdr:rowOff>125506</xdr:rowOff>
    </xdr:from>
    <xdr:to>
      <xdr:col>5</xdr:col>
      <xdr:colOff>544802</xdr:colOff>
      <xdr:row>51</xdr:row>
      <xdr:rowOff>86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582" y="8964706"/>
          <a:ext cx="2501349" cy="3635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649067</xdr:colOff>
      <xdr:row>51</xdr:row>
      <xdr:rowOff>85729</xdr:rowOff>
    </xdr:from>
    <xdr:to>
      <xdr:col>6</xdr:col>
      <xdr:colOff>2850</xdr:colOff>
      <xdr:row>53</xdr:row>
      <xdr:rowOff>148608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0667" y="8805186"/>
          <a:ext cx="2587831" cy="389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314325</xdr:colOff>
      <xdr:row>35</xdr:row>
      <xdr:rowOff>123825</xdr:rowOff>
    </xdr:from>
    <xdr:to>
      <xdr:col>10</xdr:col>
      <xdr:colOff>150915</xdr:colOff>
      <xdr:row>38</xdr:row>
      <xdr:rowOff>1140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5" y="6105525"/>
          <a:ext cx="2589315" cy="3599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35335</xdr:colOff>
      <xdr:row>53</xdr:row>
      <xdr:rowOff>116540</xdr:rowOff>
    </xdr:from>
    <xdr:to>
      <xdr:col>5</xdr:col>
      <xdr:colOff>824794</xdr:colOff>
      <xdr:row>55</xdr:row>
      <xdr:rowOff>161844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2394" y="9368116"/>
          <a:ext cx="2537576" cy="385963"/>
        </a:xfrm>
        <a:prstGeom prst="rect">
          <a:avLst/>
        </a:prstGeom>
      </xdr:spPr>
    </xdr:pic>
    <xdr:clientData/>
  </xdr:twoCellAnchor>
  <xdr:twoCellAnchor editAs="oneCell">
    <xdr:from>
      <xdr:col>0</xdr:col>
      <xdr:colOff>555812</xdr:colOff>
      <xdr:row>34</xdr:row>
      <xdr:rowOff>126033</xdr:rowOff>
    </xdr:from>
    <xdr:to>
      <xdr:col>5</xdr:col>
      <xdr:colOff>296283</xdr:colOff>
      <xdr:row>51</xdr:row>
      <xdr:rowOff>71718</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5812" y="6141351"/>
          <a:ext cx="3407036" cy="28412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425263</xdr:colOff>
      <xdr:row>38</xdr:row>
      <xdr:rowOff>123265</xdr:rowOff>
    </xdr:from>
    <xdr:to>
      <xdr:col>11</xdr:col>
      <xdr:colOff>477355</xdr:colOff>
      <xdr:row>41</xdr:row>
      <xdr:rowOff>580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9545" y="6891618"/>
          <a:ext cx="2513312" cy="3767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6/Final%20Bundled%20Grants/Templates/2016_LightingRetrofitRebate_Ma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ember%20Services/DSM%20Member%20Services/AA-C&amp;I%20Conservation/Grants-rebates%202016/Final%20Bundled%20Grants/Templates/2016_NewConstructionLightingRebate_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Lighting Retrofit Input"/>
      <sheetName val="Lighting Retrofit Savings calc"/>
      <sheetName val="Payment Request"/>
    </sheetNames>
    <sheetDataSet>
      <sheetData sheetId="0">
        <row r="4">
          <cell r="A4" t="str">
            <v>Lighting Retrofit</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t="str">
            <v/>
          </cell>
          <cell r="D10">
            <v>0</v>
          </cell>
          <cell r="E10">
            <v>0</v>
          </cell>
          <cell r="F10">
            <v>0</v>
          </cell>
          <cell r="G10">
            <v>0</v>
          </cell>
          <cell r="H10">
            <v>0</v>
          </cell>
          <cell r="I10">
            <v>0</v>
          </cell>
          <cell r="J10">
            <v>0</v>
          </cell>
        </row>
        <row r="38">
          <cell r="B38" t="str">
            <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Cover"/>
      <sheetName val="Specific Rules"/>
      <sheetName val="Rules and Information"/>
      <sheetName val="Input"/>
      <sheetName val="NC Lighting Savings Calc"/>
      <sheetName val="Payment Request"/>
    </sheetNames>
    <sheetDataSet>
      <sheetData sheetId="0">
        <row r="4">
          <cell r="A4" t="str">
            <v>New Construction Lighting</v>
          </cell>
          <cell r="B4">
            <v>0</v>
          </cell>
          <cell r="C4">
            <v>0</v>
          </cell>
          <cell r="D4">
            <v>0</v>
          </cell>
          <cell r="E4">
            <v>0</v>
          </cell>
          <cell r="F4">
            <v>0</v>
          </cell>
          <cell r="G4">
            <v>0</v>
          </cell>
          <cell r="H4">
            <v>0</v>
          </cell>
          <cell r="I4">
            <v>0</v>
          </cell>
          <cell r="J4">
            <v>0</v>
          </cell>
        </row>
        <row r="5">
          <cell r="A5" t="str">
            <v>2016 Rebate Application</v>
          </cell>
          <cell r="B5">
            <v>0</v>
          </cell>
          <cell r="C5">
            <v>0</v>
          </cell>
          <cell r="D5">
            <v>0</v>
          </cell>
          <cell r="E5">
            <v>0</v>
          </cell>
          <cell r="F5">
            <v>0</v>
          </cell>
          <cell r="G5">
            <v>0</v>
          </cell>
          <cell r="H5">
            <v>0</v>
          </cell>
          <cell r="I5">
            <v>0</v>
          </cell>
          <cell r="J5">
            <v>0</v>
          </cell>
        </row>
        <row r="6">
          <cell r="A6" t="str">
            <v>(COOPERATIVE), Address, Phone</v>
          </cell>
          <cell r="B6">
            <v>0</v>
          </cell>
          <cell r="C6">
            <v>0</v>
          </cell>
          <cell r="D6">
            <v>0</v>
          </cell>
          <cell r="E6">
            <v>0</v>
          </cell>
          <cell r="F6">
            <v>0</v>
          </cell>
          <cell r="G6">
            <v>0</v>
          </cell>
          <cell r="H6">
            <v>0</v>
          </cell>
          <cell r="I6">
            <v>0</v>
          </cell>
          <cell r="J6">
            <v>0</v>
          </cell>
        </row>
        <row r="10">
          <cell r="C10" t="str">
            <v/>
          </cell>
        </row>
        <row r="38">
          <cell r="B38" t="str">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nce@noblesce.com"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238"/>
  <sheetViews>
    <sheetView showGridLines="0" showRowColHeaders="0" tabSelected="1" showRuler="0" zoomScaleNormal="100" zoomScaleSheetLayoutView="100" zoomScalePageLayoutView="70" workbookViewId="0">
      <selection activeCell="K50" sqref="K50"/>
    </sheetView>
  </sheetViews>
  <sheetFormatPr defaultColWidth="8.88671875" defaultRowHeight="13.8"/>
  <cols>
    <col min="1" max="1" width="8.88671875" style="293"/>
    <col min="2" max="2" width="12.5546875" style="293" customWidth="1"/>
    <col min="3" max="9" width="8.88671875" style="293"/>
    <col min="10" max="65" width="8.88671875" style="292"/>
    <col min="66" max="16384" width="8.88671875" style="293"/>
  </cols>
  <sheetData>
    <row r="1" spans="1:9" ht="30">
      <c r="A1" s="242" t="s">
        <v>130</v>
      </c>
      <c r="B1" s="290"/>
      <c r="C1" s="290"/>
      <c r="D1" s="290"/>
      <c r="E1" s="290"/>
      <c r="F1" s="290"/>
      <c r="G1" s="290"/>
      <c r="H1" s="290"/>
      <c r="I1" s="290"/>
    </row>
    <row r="2" spans="1:9" ht="20.399999999999999">
      <c r="A2" s="243" t="s">
        <v>176</v>
      </c>
      <c r="B2" s="290"/>
      <c r="C2" s="290"/>
      <c r="D2" s="290"/>
      <c r="E2" s="290"/>
      <c r="F2" s="290"/>
      <c r="G2" s="290"/>
      <c r="H2" s="290"/>
      <c r="I2" s="290"/>
    </row>
    <row r="3" spans="1:9">
      <c r="A3" s="290"/>
      <c r="B3" s="290"/>
      <c r="C3" s="290"/>
      <c r="D3" s="290"/>
      <c r="E3" s="290"/>
      <c r="F3" s="290"/>
      <c r="G3" s="290"/>
      <c r="H3" s="290"/>
      <c r="I3" s="290"/>
    </row>
    <row r="4" spans="1:9">
      <c r="A4" s="290"/>
      <c r="B4" s="290"/>
      <c r="C4" s="290"/>
      <c r="D4" s="290"/>
      <c r="E4" s="290"/>
      <c r="F4" s="290"/>
      <c r="G4" s="290"/>
      <c r="H4" s="290"/>
      <c r="I4" s="290"/>
    </row>
    <row r="5" spans="1:9" ht="15.6">
      <c r="A5" s="294" t="s">
        <v>33</v>
      </c>
      <c r="B5" s="295"/>
      <c r="C5" s="295"/>
      <c r="D5" s="295"/>
      <c r="E5" s="296"/>
      <c r="F5" s="296"/>
      <c r="G5" s="296"/>
      <c r="H5" s="296"/>
      <c r="I5" s="290"/>
    </row>
    <row r="6" spans="1:9" ht="15">
      <c r="A6" s="297" t="s">
        <v>36</v>
      </c>
      <c r="B6" s="296"/>
      <c r="C6" s="350"/>
      <c r="D6" s="350"/>
      <c r="E6" s="350"/>
      <c r="F6" s="350"/>
      <c r="G6" s="350"/>
      <c r="H6" s="350"/>
      <c r="I6" s="350"/>
    </row>
    <row r="7" spans="1:9" ht="15">
      <c r="A7" s="297" t="s">
        <v>122</v>
      </c>
      <c r="B7" s="296"/>
      <c r="C7" s="350"/>
      <c r="D7" s="350"/>
      <c r="E7" s="350"/>
      <c r="F7" s="350"/>
      <c r="G7" s="350"/>
      <c r="H7" s="350"/>
      <c r="I7" s="350"/>
    </row>
    <row r="8" spans="1:9" ht="15">
      <c r="A8" s="297" t="s">
        <v>123</v>
      </c>
      <c r="B8" s="296"/>
      <c r="C8" s="351"/>
      <c r="D8" s="351"/>
      <c r="E8" s="351"/>
      <c r="F8" s="351"/>
      <c r="G8" s="351"/>
      <c r="H8" s="351"/>
      <c r="I8" s="351"/>
    </row>
    <row r="9" spans="1:9" ht="15">
      <c r="A9" s="297" t="s">
        <v>37</v>
      </c>
      <c r="B9" s="296"/>
      <c r="C9" s="352"/>
      <c r="D9" s="352"/>
      <c r="E9" s="352"/>
      <c r="F9" s="352"/>
      <c r="G9" s="352"/>
      <c r="H9" s="352"/>
      <c r="I9" s="353"/>
    </row>
    <row r="10" spans="1:9" ht="15">
      <c r="A10" s="297" t="s">
        <v>34</v>
      </c>
      <c r="B10" s="296"/>
      <c r="C10" s="351"/>
      <c r="D10" s="351"/>
      <c r="E10" s="351"/>
      <c r="F10" s="351"/>
      <c r="G10" s="351"/>
      <c r="H10" s="351"/>
      <c r="I10" s="351"/>
    </row>
    <row r="11" spans="1:9" ht="15">
      <c r="A11" s="297" t="s">
        <v>124</v>
      </c>
      <c r="B11" s="296"/>
      <c r="C11" s="351"/>
      <c r="D11" s="351"/>
      <c r="E11" s="351"/>
      <c r="F11" s="351"/>
      <c r="G11" s="351"/>
      <c r="H11" s="351"/>
      <c r="I11" s="351"/>
    </row>
    <row r="12" spans="1:9" ht="15">
      <c r="A12" s="297" t="s">
        <v>38</v>
      </c>
      <c r="B12" s="296"/>
      <c r="C12" s="351"/>
      <c r="D12" s="351"/>
      <c r="E12" s="351"/>
      <c r="F12" s="351"/>
      <c r="G12" s="351"/>
      <c r="H12" s="351"/>
      <c r="I12" s="351"/>
    </row>
    <row r="13" spans="1:9">
      <c r="A13" s="290"/>
      <c r="B13" s="290"/>
      <c r="C13" s="290"/>
      <c r="D13" s="290"/>
      <c r="E13" s="290"/>
      <c r="F13" s="290"/>
      <c r="G13" s="290"/>
      <c r="H13" s="290"/>
      <c r="I13" s="290"/>
    </row>
    <row r="14" spans="1:9">
      <c r="A14" s="290"/>
      <c r="B14" s="290"/>
      <c r="C14" s="290"/>
      <c r="D14" s="290"/>
      <c r="E14" s="290"/>
      <c r="F14" s="290"/>
      <c r="G14" s="290"/>
      <c r="H14" s="290"/>
      <c r="I14" s="290"/>
    </row>
    <row r="15" spans="1:9" ht="15.6">
      <c r="A15" s="294" t="s">
        <v>125</v>
      </c>
      <c r="B15" s="298"/>
      <c r="C15" s="298"/>
      <c r="D15" s="298"/>
      <c r="E15" s="290"/>
      <c r="F15" s="290"/>
      <c r="G15" s="290"/>
      <c r="H15" s="290"/>
      <c r="I15" s="290"/>
    </row>
    <row r="16" spans="1:9" ht="14.4" customHeight="1">
      <c r="A16" s="354" t="s">
        <v>126</v>
      </c>
      <c r="B16" s="354"/>
      <c r="C16" s="354"/>
      <c r="D16" s="354"/>
      <c r="E16" s="354"/>
      <c r="F16" s="354"/>
      <c r="G16" s="354"/>
      <c r="H16" s="354"/>
      <c r="I16" s="354"/>
    </row>
    <row r="17" spans="1:9">
      <c r="A17" s="354"/>
      <c r="B17" s="354"/>
      <c r="C17" s="354"/>
      <c r="D17" s="354"/>
      <c r="E17" s="354"/>
      <c r="F17" s="354"/>
      <c r="G17" s="354"/>
      <c r="H17" s="354"/>
      <c r="I17" s="354"/>
    </row>
    <row r="18" spans="1:9">
      <c r="A18" s="354"/>
      <c r="B18" s="354"/>
      <c r="C18" s="354"/>
      <c r="D18" s="354"/>
      <c r="E18" s="354"/>
      <c r="F18" s="354"/>
      <c r="G18" s="354"/>
      <c r="H18" s="354"/>
      <c r="I18" s="354"/>
    </row>
    <row r="19" spans="1:9">
      <c r="A19" s="290"/>
      <c r="B19" s="290"/>
      <c r="C19" s="290"/>
      <c r="D19" s="290"/>
      <c r="E19" s="290"/>
      <c r="F19" s="290"/>
      <c r="G19" s="290"/>
      <c r="H19" s="290"/>
      <c r="I19" s="290"/>
    </row>
    <row r="20" spans="1:9">
      <c r="A20" s="299" t="s">
        <v>127</v>
      </c>
      <c r="B20" s="290"/>
      <c r="C20" s="290"/>
      <c r="D20" s="290"/>
      <c r="E20" s="290"/>
      <c r="F20" s="290"/>
      <c r="G20" s="290"/>
      <c r="H20" s="290"/>
      <c r="I20" s="290"/>
    </row>
    <row r="21" spans="1:9">
      <c r="A21" s="290"/>
      <c r="B21" s="290"/>
      <c r="C21" s="290"/>
      <c r="D21" s="290"/>
      <c r="E21" s="290"/>
      <c r="F21" s="290"/>
      <c r="G21" s="290"/>
      <c r="H21" s="290"/>
      <c r="I21" s="290"/>
    </row>
    <row r="22" spans="1:9">
      <c r="A22" s="290"/>
      <c r="B22" s="290"/>
      <c r="C22" s="300"/>
      <c r="D22" s="290"/>
      <c r="E22" s="290"/>
      <c r="F22" s="300"/>
      <c r="G22" s="290"/>
      <c r="H22" s="290"/>
      <c r="I22" s="290"/>
    </row>
    <row r="23" spans="1:9" ht="15">
      <c r="A23" s="297" t="s">
        <v>180</v>
      </c>
      <c r="B23" s="290"/>
      <c r="C23" s="356"/>
      <c r="D23" s="356"/>
      <c r="E23" s="356"/>
      <c r="F23" s="356"/>
      <c r="G23" s="356"/>
      <c r="H23" s="356"/>
      <c r="I23" s="356"/>
    </row>
    <row r="24" spans="1:9" ht="15">
      <c r="A24" s="297" t="s">
        <v>41</v>
      </c>
      <c r="B24" s="290"/>
      <c r="C24" s="357"/>
      <c r="D24" s="357"/>
      <c r="E24" s="357"/>
      <c r="F24" s="357"/>
      <c r="G24" s="357"/>
      <c r="H24" s="357"/>
      <c r="I24" s="357"/>
    </row>
    <row r="25" spans="1:9" ht="15">
      <c r="A25" s="297" t="s">
        <v>123</v>
      </c>
      <c r="B25" s="290"/>
      <c r="C25" s="357"/>
      <c r="D25" s="357"/>
      <c r="E25" s="357"/>
      <c r="F25" s="357"/>
      <c r="G25" s="357"/>
      <c r="H25" s="357"/>
      <c r="I25" s="357"/>
    </row>
    <row r="26" spans="1:9" ht="15">
      <c r="A26" s="297" t="s">
        <v>37</v>
      </c>
      <c r="B26" s="290"/>
      <c r="C26" s="357"/>
      <c r="D26" s="357"/>
      <c r="E26" s="357"/>
      <c r="F26" s="357"/>
      <c r="G26" s="357"/>
      <c r="H26" s="357"/>
      <c r="I26" s="357"/>
    </row>
    <row r="27" spans="1:9">
      <c r="A27" s="300"/>
      <c r="B27" s="290"/>
      <c r="C27" s="301"/>
      <c r="D27" s="301"/>
      <c r="E27" s="301"/>
      <c r="F27" s="301"/>
      <c r="G27" s="301"/>
      <c r="H27" s="301"/>
      <c r="I27" s="290"/>
    </row>
    <row r="28" spans="1:9">
      <c r="A28" s="300"/>
      <c r="B28" s="290"/>
      <c r="C28" s="301"/>
      <c r="D28" s="301"/>
      <c r="E28" s="301"/>
      <c r="F28" s="301"/>
      <c r="G28" s="301"/>
      <c r="H28" s="301"/>
      <c r="I28" s="290"/>
    </row>
    <row r="29" spans="1:9" ht="15.6">
      <c r="A29" s="294" t="s">
        <v>128</v>
      </c>
      <c r="B29" s="302"/>
      <c r="C29" s="303"/>
      <c r="D29" s="303"/>
      <c r="E29" s="301"/>
      <c r="F29" s="301"/>
      <c r="G29" s="301"/>
      <c r="H29" s="301"/>
      <c r="I29" s="290"/>
    </row>
    <row r="30" spans="1:9">
      <c r="A30" s="300"/>
      <c r="B30" s="290"/>
      <c r="C30" s="301"/>
      <c r="D30" s="301"/>
      <c r="E30" s="301"/>
      <c r="F30" s="301"/>
      <c r="G30" s="301"/>
      <c r="H30" s="301"/>
      <c r="I30" s="290"/>
    </row>
    <row r="31" spans="1:9">
      <c r="A31" s="300"/>
      <c r="B31" s="290"/>
      <c r="C31" s="301"/>
      <c r="D31" s="301"/>
      <c r="E31" s="301"/>
      <c r="F31" s="301"/>
      <c r="G31" s="301"/>
      <c r="H31" s="301"/>
      <c r="I31" s="290"/>
    </row>
    <row r="32" spans="1:9">
      <c r="A32" s="290"/>
      <c r="B32" s="290"/>
      <c r="C32" s="290"/>
      <c r="D32" s="290"/>
      <c r="E32" s="290"/>
      <c r="F32" s="290"/>
      <c r="G32" s="290"/>
      <c r="H32" s="290"/>
      <c r="I32" s="290"/>
    </row>
    <row r="33" spans="1:9">
      <c r="A33" s="290"/>
      <c r="B33" s="290"/>
      <c r="C33" s="290"/>
      <c r="D33" s="290"/>
      <c r="E33" s="290"/>
      <c r="F33" s="290"/>
      <c r="G33" s="290"/>
      <c r="H33" s="290"/>
      <c r="I33" s="290"/>
    </row>
    <row r="34" spans="1:9">
      <c r="A34" s="290"/>
      <c r="B34" s="290"/>
      <c r="C34" s="290"/>
      <c r="D34" s="290"/>
      <c r="E34" s="290"/>
      <c r="F34" s="290"/>
      <c r="G34" s="290"/>
      <c r="H34" s="290"/>
      <c r="I34" s="290"/>
    </row>
    <row r="35" spans="1:9" ht="14.4" customHeight="1">
      <c r="A35" s="355" t="s">
        <v>172</v>
      </c>
      <c r="B35" s="355"/>
      <c r="C35" s="355"/>
      <c r="D35" s="355"/>
      <c r="E35" s="355"/>
      <c r="F35" s="355"/>
      <c r="G35" s="355"/>
      <c r="H35" s="355"/>
      <c r="I35" s="355"/>
    </row>
    <row r="36" spans="1:9">
      <c r="A36" s="355"/>
      <c r="B36" s="355"/>
      <c r="C36" s="355"/>
      <c r="D36" s="355"/>
      <c r="E36" s="355"/>
      <c r="F36" s="355"/>
      <c r="G36" s="355"/>
      <c r="H36" s="355"/>
      <c r="I36" s="355"/>
    </row>
    <row r="37" spans="1:9">
      <c r="A37" s="355"/>
      <c r="B37" s="355"/>
      <c r="C37" s="355"/>
      <c r="D37" s="355"/>
      <c r="E37" s="355"/>
      <c r="F37" s="355"/>
      <c r="G37" s="355"/>
      <c r="H37" s="355"/>
      <c r="I37" s="355"/>
    </row>
    <row r="38" spans="1:9">
      <c r="A38" s="355"/>
      <c r="B38" s="355"/>
      <c r="C38" s="355"/>
      <c r="D38" s="355"/>
      <c r="E38" s="355"/>
      <c r="F38" s="355"/>
      <c r="G38" s="355"/>
      <c r="H38" s="355"/>
      <c r="I38" s="355"/>
    </row>
    <row r="39" spans="1:9">
      <c r="A39" s="355"/>
      <c r="B39" s="355"/>
      <c r="C39" s="355"/>
      <c r="D39" s="355"/>
      <c r="E39" s="355"/>
      <c r="F39" s="355"/>
      <c r="G39" s="355"/>
      <c r="H39" s="355"/>
      <c r="I39" s="355"/>
    </row>
    <row r="40" spans="1:9">
      <c r="A40" s="304"/>
      <c r="B40" s="304"/>
      <c r="C40" s="304"/>
      <c r="D40" s="304"/>
      <c r="E40" s="304"/>
      <c r="F40" s="304"/>
      <c r="G40" s="304"/>
      <c r="H40" s="304"/>
      <c r="I40" s="304"/>
    </row>
    <row r="41" spans="1:9">
      <c r="A41" s="362" t="s">
        <v>189</v>
      </c>
      <c r="B41" s="362"/>
      <c r="C41" s="362"/>
      <c r="D41" s="362"/>
      <c r="E41" s="362"/>
      <c r="F41" s="362"/>
      <c r="G41" s="362"/>
      <c r="H41" s="362"/>
      <c r="I41" s="362"/>
    </row>
    <row r="42" spans="1:9">
      <c r="A42" s="304"/>
      <c r="B42" s="304"/>
      <c r="C42" s="304"/>
      <c r="D42" s="304"/>
      <c r="E42" s="304"/>
      <c r="F42" s="304"/>
      <c r="G42" s="304"/>
      <c r="H42" s="304"/>
      <c r="I42" s="304"/>
    </row>
    <row r="43" spans="1:9" ht="15.6">
      <c r="A43" s="294" t="s">
        <v>129</v>
      </c>
      <c r="B43" s="302"/>
      <c r="C43" s="302"/>
      <c r="D43" s="302"/>
      <c r="E43" s="290"/>
      <c r="F43" s="305"/>
      <c r="H43" s="302" t="s">
        <v>21</v>
      </c>
      <c r="I43" s="302"/>
    </row>
    <row r="44" spans="1:9">
      <c r="A44" s="358"/>
      <c r="B44" s="358"/>
      <c r="C44" s="358"/>
      <c r="D44" s="358"/>
      <c r="E44" s="290"/>
      <c r="F44" s="290"/>
      <c r="H44" s="360"/>
      <c r="I44" s="360"/>
    </row>
    <row r="45" spans="1:9" s="292" customFormat="1">
      <c r="A45" s="359"/>
      <c r="B45" s="359"/>
      <c r="C45" s="359"/>
      <c r="D45" s="359"/>
      <c r="E45" s="290"/>
      <c r="F45" s="290"/>
      <c r="G45" s="293"/>
      <c r="H45" s="361"/>
      <c r="I45" s="361"/>
    </row>
    <row r="46" spans="1:9" s="292" customFormat="1">
      <c r="A46" s="306"/>
      <c r="B46" s="306"/>
      <c r="C46" s="306"/>
      <c r="D46" s="306"/>
      <c r="E46" s="290"/>
      <c r="F46" s="290"/>
      <c r="G46" s="293"/>
      <c r="H46" s="307"/>
      <c r="I46" s="307"/>
    </row>
    <row r="47" spans="1:9" s="292" customFormat="1" ht="13.8" customHeight="1">
      <c r="A47" s="291"/>
      <c r="B47" s="291"/>
      <c r="C47" s="291"/>
      <c r="D47" s="291"/>
      <c r="E47" s="291"/>
      <c r="F47" s="291"/>
      <c r="G47" s="291"/>
      <c r="H47" s="363" t="s">
        <v>229</v>
      </c>
      <c r="I47" s="363"/>
    </row>
    <row r="48" spans="1:9" s="292" customFormat="1" ht="13.8" customHeight="1">
      <c r="A48" s="291" t="s">
        <v>227</v>
      </c>
      <c r="B48" s="291"/>
      <c r="C48" s="291"/>
      <c r="D48" s="291"/>
      <c r="E48" s="291"/>
      <c r="F48" s="291"/>
      <c r="G48" s="618" t="s">
        <v>230</v>
      </c>
      <c r="H48" s="618"/>
      <c r="I48" s="618"/>
    </row>
    <row r="49" spans="1:9" s="292" customFormat="1" ht="13.8" customHeight="1">
      <c r="A49" s="616" t="s">
        <v>228</v>
      </c>
      <c r="B49" s="291"/>
      <c r="C49" s="291"/>
      <c r="D49" s="291"/>
      <c r="E49" s="291"/>
      <c r="F49" s="291"/>
      <c r="G49" s="308"/>
      <c r="H49" s="617" t="s">
        <v>231</v>
      </c>
      <c r="I49" s="617"/>
    </row>
    <row r="50" spans="1:9" s="292" customFormat="1"/>
    <row r="51" spans="1:9" s="292" customFormat="1"/>
    <row r="52" spans="1:9" s="292" customFormat="1"/>
    <row r="53" spans="1:9" s="292" customFormat="1"/>
    <row r="54" spans="1:9" s="292" customFormat="1"/>
    <row r="55" spans="1:9" s="292" customFormat="1"/>
    <row r="56" spans="1:9" s="292" customFormat="1"/>
    <row r="57" spans="1:9" s="292" customFormat="1"/>
    <row r="58" spans="1:9" s="292" customFormat="1"/>
    <row r="59" spans="1:9" s="292" customFormat="1"/>
    <row r="60" spans="1:9" s="292" customFormat="1"/>
    <row r="61" spans="1:9" s="292" customFormat="1"/>
    <row r="62" spans="1:9" s="292" customFormat="1"/>
    <row r="63" spans="1:9" s="292" customFormat="1"/>
    <row r="64" spans="1:9" s="292" customFormat="1"/>
    <row r="65" s="292" customFormat="1"/>
    <row r="66" s="292" customFormat="1"/>
    <row r="67" s="292" customFormat="1"/>
    <row r="68" s="292" customFormat="1"/>
    <row r="69" s="292" customFormat="1"/>
    <row r="70" s="292" customFormat="1"/>
    <row r="71" s="292" customFormat="1"/>
    <row r="72" s="292" customFormat="1"/>
    <row r="73" s="292" customFormat="1"/>
    <row r="74" s="292" customFormat="1"/>
    <row r="75" s="292" customFormat="1"/>
    <row r="76" s="292" customFormat="1"/>
    <row r="77" s="292" customFormat="1"/>
    <row r="78" s="292" customFormat="1"/>
    <row r="79" s="292" customFormat="1"/>
    <row r="80" s="292" customFormat="1"/>
    <row r="81" s="292" customFormat="1"/>
    <row r="82" s="292" customFormat="1"/>
    <row r="83" s="292" customFormat="1"/>
    <row r="84" s="292" customFormat="1"/>
    <row r="85" s="292" customFormat="1"/>
    <row r="86" s="292" customFormat="1"/>
    <row r="87" s="292" customFormat="1"/>
    <row r="88" s="292" customFormat="1"/>
    <row r="89" s="292" customFormat="1"/>
    <row r="90" s="292" customFormat="1"/>
    <row r="91" s="292" customFormat="1"/>
    <row r="92" s="292" customFormat="1"/>
    <row r="93" s="292" customFormat="1"/>
    <row r="94" s="292" customFormat="1"/>
    <row r="95" s="292" customFormat="1"/>
    <row r="96" s="292" customFormat="1"/>
    <row r="97" s="292" customFormat="1"/>
    <row r="98" s="292" customFormat="1"/>
    <row r="99" s="292" customFormat="1"/>
    <row r="100" s="292" customFormat="1"/>
    <row r="101" s="292" customFormat="1"/>
    <row r="102" s="292" customFormat="1"/>
    <row r="103" s="292" customFormat="1"/>
    <row r="104" s="292" customFormat="1"/>
    <row r="105" s="292" customFormat="1"/>
    <row r="106" s="292" customFormat="1"/>
    <row r="107" s="292" customFormat="1"/>
    <row r="108" s="292" customFormat="1"/>
    <row r="109" s="292" customFormat="1"/>
    <row r="110" s="292" customFormat="1"/>
    <row r="111" s="292" customFormat="1"/>
    <row r="112" s="292" customFormat="1"/>
    <row r="113" s="292" customFormat="1"/>
    <row r="114" s="292" customFormat="1"/>
    <row r="115" s="292" customFormat="1"/>
    <row r="116" s="292" customFormat="1"/>
    <row r="117" s="292" customFormat="1"/>
    <row r="118" s="292" customFormat="1"/>
    <row r="119" s="292" customFormat="1"/>
    <row r="120" s="292" customFormat="1"/>
    <row r="121" s="292" customFormat="1"/>
    <row r="122" s="292" customFormat="1"/>
    <row r="123" s="292" customFormat="1"/>
    <row r="124" s="292" customFormat="1"/>
    <row r="125" s="292" customFormat="1"/>
    <row r="126" s="292" customFormat="1"/>
    <row r="127" s="292" customFormat="1"/>
    <row r="128" s="292" customFormat="1"/>
    <row r="129" s="292" customFormat="1"/>
    <row r="130" s="292" customFormat="1"/>
    <row r="131" s="292" customFormat="1"/>
    <row r="132" s="292" customFormat="1"/>
    <row r="133" s="292" customFormat="1"/>
    <row r="134" s="292" customFormat="1"/>
    <row r="135" s="292" customFormat="1"/>
    <row r="136" s="292" customFormat="1"/>
    <row r="137" s="292" customFormat="1"/>
    <row r="138" s="292" customFormat="1"/>
    <row r="139" s="292" customFormat="1"/>
    <row r="140" s="292" customFormat="1"/>
    <row r="141" s="292" customFormat="1"/>
    <row r="142" s="292" customFormat="1"/>
    <row r="143" s="292" customFormat="1"/>
    <row r="144" s="292" customFormat="1"/>
    <row r="145" s="292" customFormat="1"/>
    <row r="146" s="292" customFormat="1"/>
    <row r="147" s="292" customFormat="1"/>
    <row r="148" s="292" customFormat="1"/>
    <row r="149" s="292" customFormat="1"/>
    <row r="150" s="292" customFormat="1"/>
    <row r="151" s="292" customFormat="1"/>
    <row r="152" s="292" customFormat="1"/>
    <row r="153" s="292" customFormat="1"/>
    <row r="154" s="292" customFormat="1"/>
    <row r="155" s="292" customFormat="1"/>
    <row r="156" s="292" customFormat="1"/>
    <row r="157" s="292" customFormat="1"/>
    <row r="158" s="292" customFormat="1"/>
    <row r="159" s="292" customFormat="1"/>
    <row r="160" s="292" customFormat="1"/>
    <row r="161" s="292" customFormat="1"/>
    <row r="162" s="292" customFormat="1"/>
    <row r="163" s="292" customFormat="1"/>
    <row r="164" s="292" customFormat="1"/>
    <row r="165" s="292" customFormat="1"/>
    <row r="166" s="292" customFormat="1"/>
    <row r="167" s="292" customFormat="1"/>
    <row r="168" s="292" customFormat="1"/>
    <row r="169" s="292" customFormat="1"/>
    <row r="170" s="292" customFormat="1"/>
    <row r="171" s="292" customFormat="1"/>
    <row r="172" s="292" customFormat="1"/>
    <row r="173" s="292" customFormat="1"/>
    <row r="174" s="292" customFormat="1"/>
    <row r="175" s="292" customFormat="1"/>
    <row r="176" s="292" customFormat="1"/>
    <row r="177" s="292" customFormat="1"/>
    <row r="178" s="292" customFormat="1"/>
    <row r="179" s="292" customFormat="1"/>
    <row r="180" s="292" customFormat="1"/>
    <row r="181" s="292" customFormat="1"/>
    <row r="182" s="292" customFormat="1"/>
    <row r="183" s="292" customFormat="1"/>
    <row r="184" s="292" customFormat="1"/>
    <row r="185" s="292" customFormat="1"/>
    <row r="186" s="292" customFormat="1"/>
    <row r="187" s="292" customFormat="1"/>
    <row r="188" s="292" customFormat="1"/>
    <row r="189" s="292" customFormat="1"/>
    <row r="190" s="292" customFormat="1"/>
    <row r="191" s="292" customFormat="1"/>
    <row r="192" s="292" customFormat="1"/>
    <row r="193" s="292" customFormat="1"/>
    <row r="194" s="292" customFormat="1"/>
    <row r="195" s="292" customFormat="1"/>
    <row r="196" s="292" customFormat="1"/>
    <row r="197" s="292" customFormat="1"/>
    <row r="198" s="292" customFormat="1"/>
    <row r="199" s="292" customFormat="1"/>
    <row r="200" s="292" customFormat="1"/>
    <row r="201" s="292" customFormat="1"/>
    <row r="202" s="292" customFormat="1"/>
    <row r="203" s="292" customFormat="1"/>
    <row r="204" s="292" customFormat="1"/>
    <row r="205" s="292" customFormat="1"/>
    <row r="206" s="292" customFormat="1"/>
    <row r="207" s="292" customFormat="1"/>
    <row r="208" s="292" customFormat="1"/>
    <row r="209" s="292" customFormat="1"/>
    <row r="210" s="292" customFormat="1"/>
    <row r="211" s="292" customFormat="1"/>
    <row r="212" s="292" customFormat="1"/>
    <row r="213" s="292" customFormat="1"/>
    <row r="214" s="292" customFormat="1"/>
    <row r="215" s="292" customFormat="1"/>
    <row r="216" s="292" customFormat="1"/>
    <row r="217" s="292" customFormat="1"/>
    <row r="218" s="292" customFormat="1"/>
    <row r="219" s="292" customFormat="1"/>
    <row r="220" s="292" customFormat="1"/>
    <row r="221" s="292" customFormat="1"/>
    <row r="222" s="292" customFormat="1"/>
    <row r="223" s="292" customFormat="1"/>
    <row r="224" s="292" customFormat="1"/>
    <row r="225" spans="1:9" s="292" customFormat="1"/>
    <row r="226" spans="1:9" s="292" customFormat="1"/>
    <row r="227" spans="1:9" s="292" customFormat="1"/>
    <row r="228" spans="1:9" s="292" customFormat="1"/>
    <row r="229" spans="1:9" s="292" customFormat="1"/>
    <row r="230" spans="1:9" s="292" customFormat="1"/>
    <row r="231" spans="1:9" s="292" customFormat="1"/>
    <row r="232" spans="1:9" s="292" customFormat="1"/>
    <row r="233" spans="1:9" s="292" customFormat="1"/>
    <row r="234" spans="1:9" s="292" customFormat="1"/>
    <row r="235" spans="1:9" s="292" customFormat="1"/>
    <row r="236" spans="1:9">
      <c r="A236" s="292"/>
      <c r="B236" s="292"/>
      <c r="C236" s="292"/>
      <c r="D236" s="292"/>
      <c r="E236" s="292"/>
      <c r="F236" s="292"/>
      <c r="G236" s="292"/>
      <c r="H236" s="292"/>
      <c r="I236" s="292"/>
    </row>
    <row r="237" spans="1:9">
      <c r="A237" s="292"/>
      <c r="B237" s="292"/>
      <c r="C237" s="292"/>
      <c r="D237" s="292"/>
      <c r="E237" s="292"/>
      <c r="F237" s="292"/>
      <c r="G237" s="292"/>
      <c r="H237" s="292"/>
      <c r="I237" s="292"/>
    </row>
    <row r="238" spans="1:9">
      <c r="A238" s="292"/>
      <c r="B238" s="292"/>
      <c r="C238" s="292"/>
      <c r="D238" s="292"/>
      <c r="E238" s="292"/>
      <c r="F238" s="292"/>
      <c r="G238" s="292"/>
      <c r="H238" s="292"/>
      <c r="I238" s="292"/>
    </row>
  </sheetData>
  <customSheetViews>
    <customSheetView guid="{52CD16EA-6A0A-4D86-B11B-631248FD7960}" showPageBreaks="1" showGridLines="0" showRowCol="0" printArea="1" view="pageBreakPreview" showRuler="0">
      <selection activeCell="C6" sqref="C6:J6"/>
      <pageMargins left="0.5" right="0.5" top="0.5" bottom="0.5" header="0.3" footer="0.3"/>
      <pageSetup orientation="portrait" r:id="rId1"/>
      <headerFooter>
        <oddFooter>&amp;CReviewed 1/2017</oddFooter>
      </headerFooter>
    </customSheetView>
  </customSheetViews>
  <mergeCells count="19">
    <mergeCell ref="H49:I49"/>
    <mergeCell ref="A16:I18"/>
    <mergeCell ref="A35:I39"/>
    <mergeCell ref="C11:I11"/>
    <mergeCell ref="C12:I12"/>
    <mergeCell ref="C23:I23"/>
    <mergeCell ref="C24:I24"/>
    <mergeCell ref="C25:I25"/>
    <mergeCell ref="C26:I26"/>
    <mergeCell ref="A44:D45"/>
    <mergeCell ref="H44:I45"/>
    <mergeCell ref="A41:I41"/>
    <mergeCell ref="H47:I47"/>
    <mergeCell ref="G48:I48"/>
    <mergeCell ref="C6:I6"/>
    <mergeCell ref="C7:I7"/>
    <mergeCell ref="C8:I8"/>
    <mergeCell ref="C9:I9"/>
    <mergeCell ref="C10:I10"/>
  </mergeCells>
  <hyperlinks>
    <hyperlink ref="A49" r:id="rId2"/>
  </hyperlinks>
  <pageMargins left="0.7" right="0.7" top="0.75" bottom="0.75" header="0.3" footer="0.3"/>
  <pageSetup orientation="portrait" r:id="rId3"/>
  <headerFooter>
    <oddFooter>&amp;CReviewed 9/2017</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6385" r:id="rId6" name="Check Box 1">
              <controlPr defaultSize="0" autoFill="0" autoLine="0" autoPict="0">
                <anchor moveWithCells="1">
                  <from>
                    <xdr:col>1</xdr:col>
                    <xdr:colOff>807720</xdr:colOff>
                    <xdr:row>20</xdr:row>
                    <xdr:rowOff>83820</xdr:rowOff>
                  </from>
                  <to>
                    <xdr:col>4</xdr:col>
                    <xdr:colOff>251460</xdr:colOff>
                    <xdr:row>21</xdr:row>
                    <xdr:rowOff>137160</xdr:rowOff>
                  </to>
                </anchor>
              </controlPr>
            </control>
          </mc:Choice>
        </mc:AlternateContent>
        <mc:AlternateContent xmlns:mc="http://schemas.openxmlformats.org/markup-compatibility/2006">
          <mc:Choice Requires="x14">
            <control shapeId="16386" r:id="rId7" name="Check Box 2">
              <controlPr defaultSize="0" autoFill="0" autoLine="0" autoPict="0">
                <anchor moveWithCells="1">
                  <from>
                    <xdr:col>4</xdr:col>
                    <xdr:colOff>579120</xdr:colOff>
                    <xdr:row>20</xdr:row>
                    <xdr:rowOff>60960</xdr:rowOff>
                  </from>
                  <to>
                    <xdr:col>7</xdr:col>
                    <xdr:colOff>510540</xdr:colOff>
                    <xdr:row>21</xdr:row>
                    <xdr:rowOff>121920</xdr:rowOff>
                  </to>
                </anchor>
              </controlPr>
            </control>
          </mc:Choice>
        </mc:AlternateContent>
        <mc:AlternateContent xmlns:mc="http://schemas.openxmlformats.org/markup-compatibility/2006">
          <mc:Choice Requires="x14">
            <control shapeId="16387" r:id="rId8" name="Check Box 3">
              <controlPr defaultSize="0" autoFill="0" autoLine="0" autoPict="0">
                <anchor moveWithCells="1">
                  <from>
                    <xdr:col>0</xdr:col>
                    <xdr:colOff>38100</xdr:colOff>
                    <xdr:row>30</xdr:row>
                    <xdr:rowOff>0</xdr:rowOff>
                  </from>
                  <to>
                    <xdr:col>3</xdr:col>
                    <xdr:colOff>15240</xdr:colOff>
                    <xdr:row>31</xdr:row>
                    <xdr:rowOff>15240</xdr:rowOff>
                  </to>
                </anchor>
              </controlPr>
            </control>
          </mc:Choice>
        </mc:AlternateContent>
        <mc:AlternateContent xmlns:mc="http://schemas.openxmlformats.org/markup-compatibility/2006">
          <mc:Choice Requires="x14">
            <control shapeId="16388" r:id="rId9" name="Check Box 4">
              <controlPr defaultSize="0" autoFill="0" autoLine="0" autoPict="0">
                <anchor moveWithCells="1">
                  <from>
                    <xdr:col>0</xdr:col>
                    <xdr:colOff>38100</xdr:colOff>
                    <xdr:row>31</xdr:row>
                    <xdr:rowOff>0</xdr:rowOff>
                  </from>
                  <to>
                    <xdr:col>4</xdr:col>
                    <xdr:colOff>106680</xdr:colOff>
                    <xdr:row>32</xdr:row>
                    <xdr:rowOff>68580</xdr:rowOff>
                  </to>
                </anchor>
              </controlPr>
            </control>
          </mc:Choice>
        </mc:AlternateContent>
        <mc:AlternateContent xmlns:mc="http://schemas.openxmlformats.org/markup-compatibility/2006">
          <mc:Choice Requires="x14">
            <control shapeId="16389" r:id="rId10" name="Check Box 5">
              <controlPr defaultSize="0" autoFill="0" autoLine="0" autoPict="0">
                <anchor moveWithCells="1">
                  <from>
                    <xdr:col>0</xdr:col>
                    <xdr:colOff>38100</xdr:colOff>
                    <xdr:row>32</xdr:row>
                    <xdr:rowOff>7620</xdr:rowOff>
                  </from>
                  <to>
                    <xdr:col>2</xdr:col>
                    <xdr:colOff>457200</xdr:colOff>
                    <xdr:row>33</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564"/>
  <sheetViews>
    <sheetView showGridLines="0" showRowColHeaders="0" topLeftCell="A4" zoomScaleNormal="100" zoomScaleSheetLayoutView="100" zoomScalePageLayoutView="40" workbookViewId="0">
      <selection activeCell="J19" sqref="J19"/>
    </sheetView>
  </sheetViews>
  <sheetFormatPr defaultRowHeight="13.2"/>
  <cols>
    <col min="2" max="2" width="9.6640625" bestFit="1" customWidth="1"/>
    <col min="3" max="3" width="13.5546875" bestFit="1" customWidth="1"/>
    <col min="4" max="4" width="10.33203125" bestFit="1" customWidth="1"/>
    <col min="6" max="7" width="9.6640625" bestFit="1" customWidth="1"/>
    <col min="8" max="8" width="13.5546875" bestFit="1" customWidth="1"/>
    <col min="9" max="173" width="9.109375" style="77"/>
  </cols>
  <sheetData>
    <row r="1" spans="1:173" ht="30">
      <c r="A1" s="209" t="s">
        <v>130</v>
      </c>
    </row>
    <row r="2" spans="1:173" ht="20.399999999999999">
      <c r="A2" s="210" t="s">
        <v>168</v>
      </c>
    </row>
    <row r="5" spans="1:173">
      <c r="A5" s="211" t="s">
        <v>169</v>
      </c>
      <c r="B5" s="211"/>
      <c r="C5" s="211"/>
      <c r="D5" s="211"/>
      <c r="E5" s="211"/>
      <c r="F5" s="211"/>
      <c r="G5" s="211"/>
      <c r="H5" s="211"/>
    </row>
    <row r="6" spans="1:173" ht="13.2" customHeight="1">
      <c r="A6" s="365" t="s">
        <v>170</v>
      </c>
      <c r="B6" s="365"/>
      <c r="C6" s="365"/>
      <c r="D6" s="365"/>
      <c r="E6" s="365"/>
      <c r="F6" s="365"/>
      <c r="G6" s="365"/>
      <c r="H6" s="365"/>
    </row>
    <row r="7" spans="1:173" ht="12.75" customHeight="1">
      <c r="A7" s="365"/>
      <c r="B7" s="365"/>
      <c r="C7" s="365"/>
      <c r="D7" s="365"/>
      <c r="E7" s="365"/>
      <c r="F7" s="365"/>
      <c r="G7" s="365"/>
      <c r="H7" s="365"/>
    </row>
    <row r="8" spans="1:173">
      <c r="A8" s="365"/>
      <c r="B8" s="365"/>
      <c r="C8" s="365"/>
      <c r="D8" s="365"/>
      <c r="E8" s="365"/>
      <c r="F8" s="365"/>
      <c r="G8" s="365"/>
      <c r="H8" s="365"/>
    </row>
    <row r="9" spans="1:173">
      <c r="A9" s="365"/>
      <c r="B9" s="365"/>
      <c r="C9" s="365"/>
      <c r="D9" s="365"/>
      <c r="E9" s="365"/>
      <c r="F9" s="365"/>
      <c r="G9" s="365"/>
      <c r="H9" s="365"/>
    </row>
    <row r="10" spans="1:173">
      <c r="A10" s="365"/>
      <c r="B10" s="365"/>
      <c r="C10" s="365"/>
      <c r="D10" s="365"/>
      <c r="E10" s="365"/>
      <c r="F10" s="365"/>
      <c r="G10" s="365"/>
      <c r="H10" s="365"/>
    </row>
    <row r="11" spans="1:173" s="331" customFormat="1">
      <c r="A11" s="365"/>
      <c r="B11" s="365"/>
      <c r="C11" s="365"/>
      <c r="D11" s="365"/>
      <c r="E11" s="365"/>
      <c r="F11" s="365"/>
      <c r="G11" s="365"/>
      <c r="H11" s="365"/>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77"/>
      <c r="FE11" s="77"/>
      <c r="FF11" s="77"/>
      <c r="FG11" s="77"/>
      <c r="FH11" s="77"/>
      <c r="FI11" s="77"/>
      <c r="FJ11" s="77"/>
      <c r="FK11" s="77"/>
      <c r="FL11" s="77"/>
      <c r="FM11" s="77"/>
      <c r="FN11" s="77"/>
      <c r="FO11" s="77"/>
      <c r="FP11" s="77"/>
      <c r="FQ11" s="77"/>
    </row>
    <row r="13" spans="1:173">
      <c r="A13" s="211" t="s">
        <v>171</v>
      </c>
      <c r="B13" s="211"/>
      <c r="C13" s="211"/>
      <c r="D13" s="211"/>
      <c r="E13" s="211"/>
      <c r="F13" s="211"/>
      <c r="G13" s="211"/>
      <c r="H13" s="211"/>
    </row>
    <row r="14" spans="1:173" ht="13.2" customHeight="1">
      <c r="A14" s="365" t="s">
        <v>206</v>
      </c>
      <c r="B14" s="365"/>
      <c r="C14" s="365"/>
      <c r="D14" s="365"/>
      <c r="E14" s="365"/>
      <c r="F14" s="365"/>
      <c r="G14" s="365"/>
      <c r="H14" s="365"/>
    </row>
    <row r="15" spans="1:173">
      <c r="A15" s="365"/>
      <c r="B15" s="365"/>
      <c r="C15" s="365"/>
      <c r="D15" s="365"/>
      <c r="E15" s="365"/>
      <c r="F15" s="365"/>
      <c r="G15" s="365"/>
      <c r="H15" s="365"/>
    </row>
    <row r="16" spans="1:173">
      <c r="A16" s="237" t="s">
        <v>185</v>
      </c>
      <c r="B16" s="208"/>
      <c r="C16" s="208"/>
      <c r="D16" s="208"/>
      <c r="E16" s="208"/>
      <c r="F16" s="208"/>
      <c r="G16" s="208"/>
      <c r="H16" s="208"/>
    </row>
    <row r="17" spans="1:173" ht="13.2" customHeight="1">
      <c r="A17" s="365" t="s">
        <v>186</v>
      </c>
      <c r="B17" s="365"/>
      <c r="C17" s="365"/>
      <c r="D17" s="365"/>
      <c r="E17" s="365"/>
      <c r="F17" s="365"/>
      <c r="G17" s="365"/>
      <c r="H17" s="365"/>
    </row>
    <row r="18" spans="1:173" ht="12.75" customHeight="1">
      <c r="A18" s="365"/>
      <c r="B18" s="365"/>
      <c r="C18" s="365"/>
      <c r="D18" s="365"/>
      <c r="E18" s="365"/>
      <c r="F18" s="365"/>
      <c r="G18" s="365"/>
      <c r="H18" s="365"/>
    </row>
    <row r="19" spans="1:173">
      <c r="A19" s="365"/>
      <c r="B19" s="365"/>
      <c r="C19" s="365"/>
      <c r="D19" s="365"/>
      <c r="E19" s="365"/>
      <c r="F19" s="365"/>
      <c r="G19" s="365"/>
      <c r="H19" s="365"/>
    </row>
    <row r="20" spans="1:173">
      <c r="A20" s="365"/>
      <c r="B20" s="365"/>
      <c r="C20" s="365"/>
      <c r="D20" s="365"/>
      <c r="E20" s="365"/>
      <c r="F20" s="365"/>
      <c r="G20" s="365"/>
      <c r="H20" s="365"/>
    </row>
    <row r="21" spans="1:173" s="331" customFormat="1">
      <c r="A21" s="365"/>
      <c r="B21" s="365"/>
      <c r="C21" s="365"/>
      <c r="D21" s="365"/>
      <c r="E21" s="365"/>
      <c r="F21" s="365"/>
      <c r="G21" s="365"/>
      <c r="H21" s="365"/>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row>
    <row r="22" spans="1:173" ht="12.75" customHeight="1">
      <c r="A22" s="237" t="s">
        <v>174</v>
      </c>
      <c r="B22" s="208"/>
      <c r="C22" s="208"/>
      <c r="D22" s="208"/>
      <c r="E22" s="208"/>
      <c r="F22" s="208"/>
      <c r="G22" s="208"/>
      <c r="H22" s="208"/>
    </row>
    <row r="23" spans="1:173">
      <c r="A23" s="237" t="s">
        <v>188</v>
      </c>
      <c r="B23" s="208"/>
      <c r="C23" s="208"/>
      <c r="D23" s="208"/>
      <c r="E23" s="208"/>
      <c r="F23" s="208"/>
      <c r="G23" s="208"/>
      <c r="H23" s="208"/>
    </row>
    <row r="24" spans="1:173" ht="12.75" customHeight="1">
      <c r="A24" s="366" t="s">
        <v>187</v>
      </c>
      <c r="B24" s="366"/>
      <c r="C24" s="366"/>
      <c r="D24" s="366"/>
      <c r="E24" s="366"/>
      <c r="F24" s="366"/>
      <c r="G24" s="366"/>
      <c r="H24" s="366"/>
    </row>
    <row r="25" spans="1:173" ht="13.2" customHeight="1">
      <c r="A25" s="366"/>
      <c r="B25" s="366"/>
      <c r="C25" s="366"/>
      <c r="D25" s="366"/>
      <c r="E25" s="366"/>
      <c r="F25" s="366"/>
      <c r="G25" s="366"/>
      <c r="H25" s="366"/>
    </row>
    <row r="26" spans="1:173" s="345" customFormat="1" ht="13.2" customHeight="1">
      <c r="A26" s="367" t="s">
        <v>232</v>
      </c>
      <c r="B26" s="367"/>
      <c r="C26" s="367"/>
      <c r="D26" s="367"/>
      <c r="E26" s="367"/>
      <c r="F26" s="367"/>
      <c r="G26" s="367"/>
      <c r="H26" s="36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row>
    <row r="27" spans="1:173" ht="13.2" customHeight="1">
      <c r="A27" s="238"/>
      <c r="B27" s="238"/>
      <c r="C27" s="238"/>
      <c r="D27" s="238"/>
      <c r="E27" s="238"/>
      <c r="F27" s="238"/>
      <c r="G27" s="238"/>
      <c r="H27" s="238"/>
    </row>
    <row r="28" spans="1:173" s="238" customFormat="1" ht="13.2" customHeight="1">
      <c r="A28" s="211" t="s">
        <v>203</v>
      </c>
      <c r="B28" s="211"/>
      <c r="C28" s="211"/>
      <c r="D28" s="211"/>
      <c r="E28" s="211"/>
      <c r="F28" s="211"/>
      <c r="G28" s="211"/>
      <c r="H28" s="211"/>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row>
    <row r="29" spans="1:173" s="238" customFormat="1" ht="12.75" customHeight="1">
      <c r="A29" s="366" t="s">
        <v>204</v>
      </c>
      <c r="B29" s="366"/>
      <c r="C29" s="366"/>
      <c r="D29" s="366"/>
      <c r="E29" s="366"/>
      <c r="F29" s="366"/>
      <c r="G29" s="366"/>
      <c r="H29" s="366"/>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row>
    <row r="30" spans="1:173" s="238" customFormat="1">
      <c r="A30" s="366"/>
      <c r="B30" s="366"/>
      <c r="C30" s="366"/>
      <c r="D30" s="366"/>
      <c r="E30" s="366"/>
      <c r="F30" s="366"/>
      <c r="G30" s="366"/>
      <c r="H30" s="366"/>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row>
    <row r="31" spans="1:173" s="238" customFormat="1" ht="13.2" customHeight="1">
      <c r="A31" s="208" t="s">
        <v>208</v>
      </c>
      <c r="B31" s="241"/>
      <c r="C31" s="241"/>
      <c r="D31" s="241"/>
      <c r="E31" s="241"/>
      <c r="F31" s="241"/>
      <c r="G31" s="241"/>
      <c r="H31" s="241"/>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row>
    <row r="32" spans="1:173" s="238" customFormat="1">
      <c r="A32" s="364" t="s">
        <v>209</v>
      </c>
      <c r="B32" s="364"/>
      <c r="C32" s="364"/>
      <c r="D32" s="364"/>
      <c r="E32" s="364"/>
      <c r="F32" s="364"/>
      <c r="G32" s="364"/>
      <c r="H32" s="364"/>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row>
    <row r="33" spans="1:173" s="331" customFormat="1" ht="13.2" customHeight="1">
      <c r="A33" s="364" t="s">
        <v>211</v>
      </c>
      <c r="B33" s="364"/>
      <c r="C33" s="364"/>
      <c r="D33" s="364"/>
      <c r="E33" s="364"/>
      <c r="F33" s="364"/>
      <c r="G33" s="364"/>
      <c r="H33" s="364"/>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row>
    <row r="34" spans="1:173" s="331" customFormat="1">
      <c r="A34" s="364"/>
      <c r="B34" s="364"/>
      <c r="C34" s="364"/>
      <c r="D34" s="364"/>
      <c r="E34" s="364"/>
      <c r="F34" s="364"/>
      <c r="G34" s="364"/>
      <c r="H34" s="364"/>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row>
    <row r="35" spans="1:173" s="238" customFormat="1" ht="13.2" customHeight="1">
      <c r="A35" s="364" t="s">
        <v>212</v>
      </c>
      <c r="B35" s="364"/>
      <c r="C35" s="364"/>
      <c r="D35" s="364"/>
      <c r="E35" s="364"/>
      <c r="F35" s="364"/>
      <c r="G35" s="364"/>
      <c r="H35" s="364"/>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row>
    <row r="36" spans="1:173" s="332" customFormat="1" ht="13.2" customHeight="1">
      <c r="A36" s="364"/>
      <c r="B36" s="364"/>
      <c r="C36" s="364"/>
      <c r="D36" s="364"/>
      <c r="E36" s="364"/>
      <c r="F36" s="364"/>
      <c r="G36" s="364"/>
      <c r="H36" s="364"/>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row>
    <row r="37" spans="1:173" s="346" customFormat="1" ht="13.2" customHeight="1">
      <c r="A37" s="364"/>
      <c r="B37" s="364"/>
      <c r="C37" s="364"/>
      <c r="D37" s="364"/>
      <c r="E37" s="364"/>
      <c r="F37" s="364"/>
      <c r="G37" s="364"/>
      <c r="H37" s="364"/>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row>
    <row r="38" spans="1:173" s="332" customFormat="1" ht="13.2" customHeight="1">
      <c r="A38" s="364" t="s">
        <v>207</v>
      </c>
      <c r="B38" s="364"/>
      <c r="C38" s="364"/>
      <c r="D38" s="364"/>
      <c r="E38" s="364"/>
      <c r="F38" s="364"/>
      <c r="G38" s="364"/>
      <c r="H38" s="364"/>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row>
    <row r="39" spans="1:173" s="238" customFormat="1" ht="13.2" customHeight="1">
      <c r="A39" s="364"/>
      <c r="B39" s="364"/>
      <c r="C39" s="364"/>
      <c r="D39" s="364"/>
      <c r="E39" s="364"/>
      <c r="F39" s="364"/>
      <c r="G39" s="364"/>
      <c r="H39" s="364"/>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row>
    <row r="40" spans="1:173" ht="13.8" customHeight="1">
      <c r="A40" s="364"/>
      <c r="B40" s="364"/>
      <c r="C40" s="364"/>
      <c r="D40" s="364"/>
      <c r="E40" s="364"/>
      <c r="F40" s="364"/>
      <c r="G40" s="364"/>
      <c r="H40" s="364"/>
    </row>
    <row r="41" spans="1:173" s="238" customFormat="1" ht="13.2" customHeight="1">
      <c r="A41" s="208" t="s">
        <v>177</v>
      </c>
      <c r="B41"/>
      <c r="C41"/>
      <c r="D41"/>
      <c r="E41"/>
      <c r="F41"/>
      <c r="G41"/>
      <c r="H41"/>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row>
    <row r="42" spans="1:173" ht="13.2" customHeight="1">
      <c r="A42" s="364" t="s">
        <v>202</v>
      </c>
      <c r="B42" s="364"/>
      <c r="C42" s="364"/>
      <c r="D42" s="364"/>
      <c r="E42" s="364"/>
      <c r="F42" s="364"/>
      <c r="G42" s="364"/>
      <c r="H42" s="364"/>
    </row>
    <row r="43" spans="1:173" ht="12.75" customHeight="1">
      <c r="A43" s="364" t="s">
        <v>205</v>
      </c>
      <c r="B43" s="364"/>
      <c r="C43" s="364"/>
      <c r="D43" s="364"/>
      <c r="E43" s="364"/>
      <c r="F43" s="364"/>
      <c r="G43" s="364"/>
      <c r="H43" s="364"/>
    </row>
    <row r="44" spans="1:173">
      <c r="A44" s="342"/>
      <c r="B44" s="342"/>
      <c r="C44" s="342"/>
      <c r="D44" s="342"/>
      <c r="E44" s="342"/>
      <c r="F44" s="342"/>
      <c r="G44" s="342"/>
      <c r="H44" s="342"/>
    </row>
    <row r="45" spans="1:173" s="331" customFormat="1" ht="12.75" customHeight="1">
      <c r="A45" s="342"/>
      <c r="B45" s="342"/>
      <c r="C45" s="342"/>
      <c r="D45" s="342"/>
      <c r="E45" s="342"/>
      <c r="F45" s="342"/>
      <c r="G45" s="342"/>
      <c r="H45" s="342"/>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c r="DG45" s="77"/>
      <c r="DH45" s="77"/>
      <c r="DI45" s="77"/>
      <c r="DJ45" s="77"/>
      <c r="DK45" s="77"/>
      <c r="DL45" s="77"/>
      <c r="DM45" s="77"/>
      <c r="DN45" s="77"/>
      <c r="DO45" s="77"/>
      <c r="DP45" s="77"/>
      <c r="DQ45" s="77"/>
      <c r="DR45" s="77"/>
      <c r="DS45" s="77"/>
      <c r="DT45" s="77"/>
      <c r="DU45" s="77"/>
      <c r="DV45" s="77"/>
      <c r="DW45" s="77"/>
      <c r="DX45" s="77"/>
      <c r="DY45" s="77"/>
      <c r="DZ45" s="77"/>
      <c r="EA45" s="77"/>
      <c r="EB45" s="77"/>
      <c r="EC45" s="77"/>
      <c r="ED45" s="77"/>
      <c r="EE45" s="77"/>
      <c r="EF45" s="77"/>
      <c r="EG45" s="77"/>
      <c r="EH45" s="77"/>
      <c r="EI45" s="77"/>
      <c r="EJ45" s="77"/>
      <c r="EK45" s="77"/>
      <c r="EL45" s="77"/>
      <c r="EM45" s="77"/>
      <c r="EN45" s="77"/>
      <c r="EO45" s="77"/>
      <c r="EP45" s="77"/>
      <c r="EQ45" s="77"/>
      <c r="ER45" s="77"/>
      <c r="ES45" s="77"/>
      <c r="ET45" s="77"/>
      <c r="EU45" s="77"/>
      <c r="EV45" s="77"/>
      <c r="EW45" s="77"/>
      <c r="EX45" s="77"/>
      <c r="EY45" s="77"/>
      <c r="EZ45" s="77"/>
      <c r="FA45" s="77"/>
      <c r="FB45" s="77"/>
      <c r="FC45" s="77"/>
      <c r="FD45" s="77"/>
      <c r="FE45" s="77"/>
      <c r="FF45" s="77"/>
      <c r="FG45" s="77"/>
      <c r="FH45" s="77"/>
      <c r="FI45" s="77"/>
      <c r="FJ45" s="77"/>
      <c r="FK45" s="77"/>
      <c r="FL45" s="77"/>
      <c r="FM45" s="77"/>
      <c r="FN45" s="77"/>
      <c r="FO45" s="77"/>
      <c r="FP45" s="77"/>
      <c r="FQ45" s="77"/>
    </row>
    <row r="46" spans="1:173" s="331" customFormat="1" ht="12.75" customHeight="1">
      <c r="A46" s="342"/>
      <c r="B46" s="342"/>
      <c r="C46" s="342"/>
      <c r="D46" s="342"/>
      <c r="E46" s="342"/>
      <c r="F46" s="342"/>
      <c r="G46" s="342"/>
      <c r="H46" s="342"/>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row>
    <row r="47" spans="1:173" s="331" customFormat="1" ht="12.75" customHeight="1">
      <c r="A47" s="342"/>
      <c r="B47" s="342"/>
      <c r="C47" s="342"/>
      <c r="D47" s="342"/>
      <c r="E47" s="342"/>
      <c r="F47" s="342"/>
      <c r="G47" s="342"/>
      <c r="H47" s="342"/>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c r="DG47" s="77"/>
      <c r="DH47" s="77"/>
      <c r="DI47" s="77"/>
      <c r="DJ47" s="77"/>
      <c r="DK47" s="77"/>
      <c r="DL47" s="77"/>
      <c r="DM47" s="77"/>
      <c r="DN47" s="77"/>
      <c r="DO47" s="77"/>
      <c r="DP47" s="77"/>
      <c r="DQ47" s="77"/>
      <c r="DR47" s="77"/>
      <c r="DS47" s="77"/>
      <c r="DT47" s="77"/>
      <c r="DU47" s="77"/>
      <c r="DV47" s="77"/>
      <c r="DW47" s="77"/>
      <c r="DX47" s="77"/>
      <c r="DY47" s="77"/>
      <c r="DZ47" s="77"/>
      <c r="EA47" s="77"/>
      <c r="EB47" s="77"/>
      <c r="EC47" s="77"/>
      <c r="ED47" s="77"/>
      <c r="EE47" s="77"/>
      <c r="EF47" s="77"/>
      <c r="EG47" s="77"/>
      <c r="EH47" s="77"/>
      <c r="EI47" s="77"/>
      <c r="EJ47" s="77"/>
      <c r="EK47" s="77"/>
      <c r="EL47" s="77"/>
      <c r="EM47" s="77"/>
      <c r="EN47" s="77"/>
      <c r="EO47" s="77"/>
      <c r="EP47" s="77"/>
      <c r="EQ47" s="77"/>
      <c r="ER47" s="77"/>
      <c r="ES47" s="77"/>
      <c r="ET47" s="77"/>
      <c r="EU47" s="77"/>
      <c r="EV47" s="77"/>
      <c r="EW47" s="77"/>
      <c r="EX47" s="77"/>
      <c r="EY47" s="77"/>
      <c r="EZ47" s="77"/>
      <c r="FA47" s="77"/>
      <c r="FB47" s="77"/>
      <c r="FC47" s="77"/>
      <c r="FD47" s="77"/>
      <c r="FE47" s="77"/>
      <c r="FF47" s="77"/>
      <c r="FG47" s="77"/>
      <c r="FH47" s="77"/>
      <c r="FI47" s="77"/>
      <c r="FJ47" s="77"/>
      <c r="FK47" s="77"/>
      <c r="FL47" s="77"/>
      <c r="FM47" s="77"/>
      <c r="FN47" s="77"/>
      <c r="FO47" s="77"/>
      <c r="FP47" s="77"/>
      <c r="FQ47" s="77"/>
    </row>
    <row r="48" spans="1:173" s="331" customFormat="1" ht="12.75" customHeight="1">
      <c r="A48" s="342"/>
      <c r="B48" s="342"/>
      <c r="C48" s="342"/>
      <c r="D48" s="342"/>
      <c r="E48" s="342"/>
      <c r="F48" s="342"/>
      <c r="G48" s="342"/>
      <c r="H48" s="342"/>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77"/>
    </row>
    <row r="49" spans="1:173" s="331" customFormat="1" ht="12.75" customHeight="1">
      <c r="A49" s="342"/>
      <c r="B49" s="342"/>
      <c r="C49" s="342"/>
      <c r="D49" s="342"/>
      <c r="E49" s="342"/>
      <c r="F49" s="342"/>
      <c r="G49" s="342"/>
      <c r="H49" s="342"/>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row>
    <row r="50" spans="1:173" s="331" customFormat="1" ht="12.75" customHeight="1">
      <c r="A50" s="342"/>
      <c r="B50" s="342"/>
      <c r="C50" s="342"/>
      <c r="D50" s="342"/>
      <c r="E50" s="342"/>
      <c r="F50" s="342"/>
      <c r="G50" s="342"/>
      <c r="H50" s="342"/>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c r="DG50" s="77"/>
      <c r="DH50" s="77"/>
      <c r="DI50" s="77"/>
      <c r="DJ50" s="77"/>
      <c r="DK50" s="77"/>
      <c r="DL50" s="77"/>
      <c r="DM50" s="77"/>
      <c r="DN50" s="77"/>
      <c r="DO50" s="77"/>
      <c r="DP50" s="77"/>
      <c r="DQ50" s="77"/>
      <c r="DR50" s="77"/>
      <c r="DS50" s="77"/>
      <c r="DT50" s="77"/>
      <c r="DU50" s="77"/>
      <c r="DV50" s="77"/>
      <c r="DW50" s="77"/>
      <c r="DX50" s="77"/>
      <c r="DY50" s="77"/>
      <c r="DZ50" s="77"/>
      <c r="EA50" s="77"/>
      <c r="EB50" s="77"/>
      <c r="EC50" s="77"/>
      <c r="ED50" s="77"/>
      <c r="EE50" s="77"/>
      <c r="EF50" s="77"/>
      <c r="EG50" s="77"/>
      <c r="EH50" s="77"/>
      <c r="EI50" s="77"/>
      <c r="EJ50" s="77"/>
      <c r="EK50" s="77"/>
      <c r="EL50" s="77"/>
      <c r="EM50" s="77"/>
      <c r="EN50" s="77"/>
      <c r="EO50" s="77"/>
      <c r="EP50" s="77"/>
      <c r="EQ50" s="77"/>
      <c r="ER50" s="77"/>
      <c r="ES50" s="77"/>
      <c r="ET50" s="77"/>
      <c r="EU50" s="77"/>
      <c r="EV50" s="77"/>
      <c r="EW50" s="77"/>
      <c r="EX50" s="77"/>
      <c r="EY50" s="77"/>
      <c r="EZ50" s="77"/>
      <c r="FA50" s="77"/>
      <c r="FB50" s="77"/>
      <c r="FC50" s="77"/>
      <c r="FD50" s="77"/>
      <c r="FE50" s="77"/>
      <c r="FF50" s="77"/>
      <c r="FG50" s="77"/>
      <c r="FH50" s="77"/>
      <c r="FI50" s="77"/>
      <c r="FJ50" s="77"/>
      <c r="FK50" s="77"/>
      <c r="FL50" s="77"/>
      <c r="FM50" s="77"/>
      <c r="FN50" s="77"/>
      <c r="FO50" s="77"/>
      <c r="FP50" s="77"/>
      <c r="FQ50" s="77"/>
    </row>
    <row r="51" spans="1:173">
      <c r="A51" s="208"/>
      <c r="B51" s="208"/>
      <c r="C51" s="208"/>
      <c r="D51" s="208"/>
      <c r="E51" s="208"/>
      <c r="F51" s="208"/>
      <c r="G51" s="208"/>
      <c r="H51" s="208"/>
    </row>
    <row r="52" spans="1:173">
      <c r="A52" s="77"/>
      <c r="B52" s="77"/>
      <c r="C52" s="77"/>
      <c r="D52" s="77"/>
      <c r="E52" s="77"/>
      <c r="F52" s="77"/>
      <c r="G52" s="77"/>
      <c r="H52" s="77"/>
    </row>
    <row r="53" spans="1:173" ht="12.75" customHeight="1">
      <c r="A53" s="77"/>
      <c r="B53" s="77"/>
      <c r="C53" s="77"/>
      <c r="D53" s="77"/>
      <c r="E53" s="77"/>
      <c r="F53" s="77"/>
      <c r="G53" s="77"/>
      <c r="H53" s="77"/>
    </row>
    <row r="54" spans="1:173" s="331" customFormat="1" ht="12.75" customHeight="1">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c r="DG54" s="77"/>
      <c r="DH54" s="77"/>
      <c r="DI54" s="77"/>
      <c r="DJ54" s="77"/>
      <c r="DK54" s="77"/>
      <c r="DL54" s="77"/>
      <c r="DM54" s="77"/>
      <c r="DN54" s="77"/>
      <c r="DO54" s="77"/>
      <c r="DP54" s="77"/>
      <c r="DQ54" s="77"/>
      <c r="DR54" s="77"/>
      <c r="DS54" s="77"/>
      <c r="DT54" s="77"/>
      <c r="DU54" s="77"/>
      <c r="DV54" s="77"/>
      <c r="DW54" s="77"/>
      <c r="DX54" s="77"/>
      <c r="DY54" s="77"/>
      <c r="DZ54" s="77"/>
      <c r="EA54" s="77"/>
      <c r="EB54" s="77"/>
      <c r="EC54" s="77"/>
      <c r="ED54" s="77"/>
      <c r="EE54" s="77"/>
      <c r="EF54" s="77"/>
      <c r="EG54" s="77"/>
      <c r="EH54" s="77"/>
      <c r="EI54" s="77"/>
      <c r="EJ54" s="77"/>
      <c r="EK54" s="77"/>
      <c r="EL54" s="77"/>
      <c r="EM54" s="77"/>
      <c r="EN54" s="77"/>
      <c r="EO54" s="77"/>
      <c r="EP54" s="77"/>
      <c r="EQ54" s="77"/>
      <c r="ER54" s="77"/>
      <c r="ES54" s="77"/>
      <c r="ET54" s="77"/>
      <c r="EU54" s="77"/>
      <c r="EV54" s="77"/>
      <c r="EW54" s="77"/>
      <c r="EX54" s="77"/>
      <c r="EY54" s="77"/>
      <c r="EZ54" s="77"/>
      <c r="FA54" s="77"/>
      <c r="FB54" s="77"/>
      <c r="FC54" s="77"/>
      <c r="FD54" s="77"/>
      <c r="FE54" s="77"/>
      <c r="FF54" s="77"/>
      <c r="FG54" s="77"/>
      <c r="FH54" s="77"/>
      <c r="FI54" s="77"/>
      <c r="FJ54" s="77"/>
      <c r="FK54" s="77"/>
      <c r="FL54" s="77"/>
      <c r="FM54" s="77"/>
      <c r="FN54" s="77"/>
      <c r="FO54" s="77"/>
      <c r="FP54" s="77"/>
      <c r="FQ54" s="77"/>
    </row>
    <row r="55" spans="1:173" s="331" customFormat="1" ht="12.75" customHeight="1">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c r="DG55" s="77"/>
      <c r="DH55" s="77"/>
      <c r="DI55" s="77"/>
      <c r="DJ55" s="77"/>
      <c r="DK55" s="77"/>
      <c r="DL55" s="77"/>
      <c r="DM55" s="77"/>
      <c r="DN55" s="77"/>
      <c r="DO55" s="77"/>
      <c r="DP55" s="77"/>
      <c r="DQ55" s="77"/>
      <c r="DR55" s="77"/>
      <c r="DS55" s="77"/>
      <c r="DT55" s="77"/>
      <c r="DU55" s="77"/>
      <c r="DV55" s="77"/>
      <c r="DW55" s="77"/>
      <c r="DX55" s="77"/>
      <c r="DY55" s="77"/>
      <c r="DZ55" s="77"/>
      <c r="EA55" s="77"/>
      <c r="EB55" s="77"/>
      <c r="EC55" s="77"/>
      <c r="ED55" s="77"/>
      <c r="EE55" s="77"/>
      <c r="EF55" s="77"/>
      <c r="EG55" s="77"/>
      <c r="EH55" s="77"/>
      <c r="EI55" s="77"/>
      <c r="EJ55" s="77"/>
      <c r="EK55" s="77"/>
      <c r="EL55" s="77"/>
      <c r="EM55" s="77"/>
      <c r="EN55" s="77"/>
      <c r="EO55" s="77"/>
      <c r="EP55" s="77"/>
      <c r="EQ55" s="77"/>
      <c r="ER55" s="77"/>
      <c r="ES55" s="77"/>
      <c r="ET55" s="77"/>
      <c r="EU55" s="77"/>
      <c r="EV55" s="77"/>
      <c r="EW55" s="77"/>
      <c r="EX55" s="77"/>
      <c r="EY55" s="77"/>
      <c r="EZ55" s="77"/>
      <c r="FA55" s="77"/>
      <c r="FB55" s="77"/>
      <c r="FC55" s="77"/>
      <c r="FD55" s="77"/>
      <c r="FE55" s="77"/>
      <c r="FF55" s="77"/>
      <c r="FG55" s="77"/>
      <c r="FH55" s="77"/>
      <c r="FI55" s="77"/>
      <c r="FJ55" s="77"/>
      <c r="FK55" s="77"/>
      <c r="FL55" s="77"/>
      <c r="FM55" s="77"/>
      <c r="FN55" s="77"/>
      <c r="FO55" s="77"/>
      <c r="FP55" s="77"/>
      <c r="FQ55" s="77"/>
    </row>
    <row r="56" spans="1:173" s="331" customFormat="1" ht="12.75" customHeight="1">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77"/>
    </row>
    <row r="57" spans="1:173" s="331" customFormat="1" ht="12.75" customHeight="1">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c r="DG57" s="77"/>
      <c r="DH57" s="77"/>
      <c r="DI57" s="77"/>
      <c r="DJ57" s="77"/>
      <c r="DK57" s="77"/>
      <c r="DL57" s="77"/>
      <c r="DM57" s="77"/>
      <c r="DN57" s="77"/>
      <c r="DO57" s="77"/>
      <c r="DP57" s="77"/>
      <c r="DQ57" s="77"/>
      <c r="DR57" s="77"/>
      <c r="DS57" s="77"/>
      <c r="DT57" s="77"/>
      <c r="DU57" s="77"/>
      <c r="DV57" s="77"/>
      <c r="DW57" s="77"/>
      <c r="DX57" s="77"/>
      <c r="DY57" s="77"/>
      <c r="DZ57" s="77"/>
      <c r="EA57" s="77"/>
      <c r="EB57" s="77"/>
      <c r="EC57" s="77"/>
      <c r="ED57" s="77"/>
      <c r="EE57" s="77"/>
      <c r="EF57" s="77"/>
      <c r="EG57" s="77"/>
      <c r="EH57" s="77"/>
      <c r="EI57" s="77"/>
      <c r="EJ57" s="77"/>
      <c r="EK57" s="77"/>
      <c r="EL57" s="77"/>
      <c r="EM57" s="77"/>
      <c r="EN57" s="77"/>
      <c r="EO57" s="77"/>
      <c r="EP57" s="77"/>
      <c r="EQ57" s="77"/>
      <c r="ER57" s="77"/>
      <c r="ES57" s="77"/>
      <c r="ET57" s="77"/>
      <c r="EU57" s="77"/>
      <c r="EV57" s="77"/>
      <c r="EW57" s="77"/>
      <c r="EX57" s="77"/>
      <c r="EY57" s="77"/>
      <c r="EZ57" s="77"/>
      <c r="FA57" s="77"/>
      <c r="FB57" s="77"/>
      <c r="FC57" s="77"/>
      <c r="FD57" s="77"/>
      <c r="FE57" s="77"/>
      <c r="FF57" s="77"/>
      <c r="FG57" s="77"/>
      <c r="FH57" s="77"/>
      <c r="FI57" s="77"/>
      <c r="FJ57" s="77"/>
      <c r="FK57" s="77"/>
      <c r="FL57" s="77"/>
      <c r="FM57" s="77"/>
      <c r="FN57" s="77"/>
      <c r="FO57" s="77"/>
      <c r="FP57" s="77"/>
      <c r="FQ57" s="77"/>
    </row>
    <row r="58" spans="1:173" s="331" customFormat="1" ht="12.75" customHeight="1">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c r="DG58" s="77"/>
      <c r="DH58" s="77"/>
      <c r="DI58" s="77"/>
      <c r="DJ58" s="77"/>
      <c r="DK58" s="77"/>
      <c r="DL58" s="77"/>
      <c r="DM58" s="77"/>
      <c r="DN58" s="77"/>
      <c r="DO58" s="77"/>
      <c r="DP58" s="77"/>
      <c r="DQ58" s="77"/>
      <c r="DR58" s="77"/>
      <c r="DS58" s="77"/>
      <c r="DT58" s="77"/>
      <c r="DU58" s="77"/>
      <c r="DV58" s="77"/>
      <c r="DW58" s="77"/>
      <c r="DX58" s="77"/>
      <c r="DY58" s="77"/>
      <c r="DZ58" s="77"/>
      <c r="EA58" s="77"/>
      <c r="EB58" s="77"/>
      <c r="EC58" s="77"/>
      <c r="ED58" s="77"/>
      <c r="EE58" s="77"/>
      <c r="EF58" s="77"/>
      <c r="EG58" s="77"/>
      <c r="EH58" s="77"/>
      <c r="EI58" s="77"/>
      <c r="EJ58" s="77"/>
      <c r="EK58" s="77"/>
      <c r="EL58" s="77"/>
      <c r="EM58" s="77"/>
      <c r="EN58" s="77"/>
      <c r="EO58" s="77"/>
      <c r="EP58" s="77"/>
      <c r="EQ58" s="77"/>
      <c r="ER58" s="77"/>
      <c r="ES58" s="77"/>
      <c r="ET58" s="77"/>
      <c r="EU58" s="77"/>
      <c r="EV58" s="77"/>
      <c r="EW58" s="77"/>
      <c r="EX58" s="77"/>
      <c r="EY58" s="77"/>
      <c r="EZ58" s="77"/>
      <c r="FA58" s="77"/>
      <c r="FB58" s="77"/>
      <c r="FC58" s="77"/>
      <c r="FD58" s="77"/>
      <c r="FE58" s="77"/>
      <c r="FF58" s="77"/>
      <c r="FG58" s="77"/>
      <c r="FH58" s="77"/>
      <c r="FI58" s="77"/>
      <c r="FJ58" s="77"/>
      <c r="FK58" s="77"/>
      <c r="FL58" s="77"/>
      <c r="FM58" s="77"/>
      <c r="FN58" s="77"/>
      <c r="FO58" s="77"/>
      <c r="FP58" s="77"/>
      <c r="FQ58" s="77"/>
    </row>
    <row r="59" spans="1:173" s="331" customFormat="1" ht="12.75" customHeight="1">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c r="DG59" s="77"/>
      <c r="DH59" s="77"/>
      <c r="DI59" s="77"/>
      <c r="DJ59" s="77"/>
      <c r="DK59" s="77"/>
      <c r="DL59" s="77"/>
      <c r="DM59" s="77"/>
      <c r="DN59" s="77"/>
      <c r="DO59" s="77"/>
      <c r="DP59" s="77"/>
      <c r="DQ59" s="77"/>
      <c r="DR59" s="77"/>
      <c r="DS59" s="77"/>
      <c r="DT59" s="77"/>
      <c r="DU59" s="77"/>
      <c r="DV59" s="77"/>
      <c r="DW59" s="77"/>
      <c r="DX59" s="77"/>
      <c r="DY59" s="77"/>
      <c r="DZ59" s="77"/>
      <c r="EA59" s="77"/>
      <c r="EB59" s="77"/>
      <c r="EC59" s="77"/>
      <c r="ED59" s="77"/>
      <c r="EE59" s="77"/>
      <c r="EF59" s="77"/>
      <c r="EG59" s="77"/>
      <c r="EH59" s="77"/>
      <c r="EI59" s="77"/>
      <c r="EJ59" s="77"/>
      <c r="EK59" s="77"/>
      <c r="EL59" s="77"/>
      <c r="EM59" s="77"/>
      <c r="EN59" s="77"/>
      <c r="EO59" s="77"/>
      <c r="EP59" s="77"/>
      <c r="EQ59" s="77"/>
      <c r="ER59" s="77"/>
      <c r="ES59" s="77"/>
      <c r="ET59" s="77"/>
      <c r="EU59" s="77"/>
      <c r="EV59" s="77"/>
      <c r="EW59" s="77"/>
      <c r="EX59" s="77"/>
      <c r="EY59" s="77"/>
      <c r="EZ59" s="77"/>
      <c r="FA59" s="77"/>
      <c r="FB59" s="77"/>
      <c r="FC59" s="77"/>
      <c r="FD59" s="77"/>
      <c r="FE59" s="77"/>
      <c r="FF59" s="77"/>
      <c r="FG59" s="77"/>
      <c r="FH59" s="77"/>
      <c r="FI59" s="77"/>
      <c r="FJ59" s="77"/>
      <c r="FK59" s="77"/>
      <c r="FL59" s="77"/>
      <c r="FM59" s="77"/>
      <c r="FN59" s="77"/>
      <c r="FO59" s="77"/>
      <c r="FP59" s="77"/>
      <c r="FQ59" s="77"/>
    </row>
    <row r="60" spans="1:173" s="331" customFormat="1" ht="12.75" customHeight="1">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row>
    <row r="61" spans="1:173" s="331" customFormat="1" ht="12.75" customHeight="1">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c r="DG61" s="77"/>
      <c r="DH61" s="77"/>
      <c r="DI61" s="77"/>
      <c r="DJ61" s="77"/>
      <c r="DK61" s="77"/>
      <c r="DL61" s="77"/>
      <c r="DM61" s="77"/>
      <c r="DN61" s="77"/>
      <c r="DO61" s="77"/>
      <c r="DP61" s="77"/>
      <c r="DQ61" s="77"/>
      <c r="DR61" s="77"/>
      <c r="DS61" s="77"/>
      <c r="DT61" s="77"/>
      <c r="DU61" s="77"/>
      <c r="DV61" s="77"/>
      <c r="DW61" s="77"/>
      <c r="DX61" s="77"/>
      <c r="DY61" s="77"/>
      <c r="DZ61" s="77"/>
      <c r="EA61" s="77"/>
      <c r="EB61" s="77"/>
      <c r="EC61" s="77"/>
      <c r="ED61" s="77"/>
      <c r="EE61" s="77"/>
      <c r="EF61" s="77"/>
      <c r="EG61" s="77"/>
      <c r="EH61" s="77"/>
      <c r="EI61" s="77"/>
      <c r="EJ61" s="77"/>
      <c r="EK61" s="77"/>
      <c r="EL61" s="77"/>
      <c r="EM61" s="77"/>
      <c r="EN61" s="77"/>
      <c r="EO61" s="77"/>
      <c r="EP61" s="77"/>
      <c r="EQ61" s="77"/>
      <c r="ER61" s="77"/>
      <c r="ES61" s="77"/>
      <c r="ET61" s="77"/>
      <c r="EU61" s="77"/>
      <c r="EV61" s="77"/>
      <c r="EW61" s="77"/>
      <c r="EX61" s="77"/>
      <c r="EY61" s="77"/>
      <c r="EZ61" s="77"/>
      <c r="FA61" s="77"/>
      <c r="FB61" s="77"/>
      <c r="FC61" s="77"/>
      <c r="FD61" s="77"/>
      <c r="FE61" s="77"/>
      <c r="FF61" s="77"/>
      <c r="FG61" s="77"/>
      <c r="FH61" s="77"/>
      <c r="FI61" s="77"/>
      <c r="FJ61" s="77"/>
      <c r="FK61" s="77"/>
      <c r="FL61" s="77"/>
      <c r="FM61" s="77"/>
      <c r="FN61" s="77"/>
      <c r="FO61" s="77"/>
      <c r="FP61" s="77"/>
      <c r="FQ61" s="77"/>
    </row>
    <row r="62" spans="1:173" s="331" customFormat="1" ht="12.75" customHeight="1">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c r="DG62" s="77"/>
      <c r="DH62" s="77"/>
      <c r="DI62" s="77"/>
      <c r="DJ62" s="77"/>
      <c r="DK62" s="77"/>
      <c r="DL62" s="77"/>
      <c r="DM62" s="77"/>
      <c r="DN62" s="77"/>
      <c r="DO62" s="77"/>
      <c r="DP62" s="77"/>
      <c r="DQ62" s="77"/>
      <c r="DR62" s="77"/>
      <c r="DS62" s="77"/>
      <c r="DT62" s="77"/>
      <c r="DU62" s="77"/>
      <c r="DV62" s="77"/>
      <c r="DW62" s="77"/>
      <c r="DX62" s="77"/>
      <c r="DY62" s="77"/>
      <c r="DZ62" s="77"/>
      <c r="EA62" s="77"/>
      <c r="EB62" s="77"/>
      <c r="EC62" s="77"/>
      <c r="ED62" s="77"/>
      <c r="EE62" s="77"/>
      <c r="EF62" s="77"/>
      <c r="EG62" s="77"/>
      <c r="EH62" s="77"/>
      <c r="EI62" s="77"/>
      <c r="EJ62" s="77"/>
      <c r="EK62" s="77"/>
      <c r="EL62" s="77"/>
      <c r="EM62" s="77"/>
      <c r="EN62" s="77"/>
      <c r="EO62" s="77"/>
      <c r="EP62" s="77"/>
      <c r="EQ62" s="77"/>
      <c r="ER62" s="77"/>
      <c r="ES62" s="77"/>
      <c r="ET62" s="77"/>
      <c r="EU62" s="77"/>
      <c r="EV62" s="77"/>
      <c r="EW62" s="77"/>
      <c r="EX62" s="77"/>
      <c r="EY62" s="77"/>
      <c r="EZ62" s="77"/>
      <c r="FA62" s="77"/>
      <c r="FB62" s="77"/>
      <c r="FC62" s="77"/>
      <c r="FD62" s="77"/>
      <c r="FE62" s="77"/>
      <c r="FF62" s="77"/>
      <c r="FG62" s="77"/>
      <c r="FH62" s="77"/>
      <c r="FI62" s="77"/>
      <c r="FJ62" s="77"/>
      <c r="FK62" s="77"/>
      <c r="FL62" s="77"/>
      <c r="FM62" s="77"/>
      <c r="FN62" s="77"/>
      <c r="FO62" s="77"/>
      <c r="FP62" s="77"/>
      <c r="FQ62" s="77"/>
    </row>
    <row r="63" spans="1:173">
      <c r="A63" s="77"/>
      <c r="B63" s="77"/>
      <c r="C63" s="77"/>
      <c r="D63" s="77"/>
      <c r="E63" s="77"/>
      <c r="F63" s="77"/>
      <c r="G63" s="77"/>
      <c r="H63" s="77"/>
    </row>
    <row r="64" spans="1:173">
      <c r="A64" s="77"/>
      <c r="B64" s="77"/>
      <c r="C64" s="77"/>
      <c r="D64" s="77"/>
      <c r="E64" s="77"/>
      <c r="F64" s="77"/>
      <c r="G64" s="77"/>
      <c r="H64" s="77"/>
    </row>
    <row r="65" spans="1:8">
      <c r="A65" s="77"/>
      <c r="B65" s="77"/>
      <c r="C65" s="77"/>
      <c r="D65" s="77"/>
      <c r="E65" s="77"/>
      <c r="F65" s="77"/>
      <c r="G65" s="77"/>
      <c r="H65" s="77"/>
    </row>
    <row r="66" spans="1:8" ht="12.75" customHeight="1">
      <c r="A66" s="77"/>
      <c r="B66" s="77"/>
      <c r="C66" s="77"/>
      <c r="D66" s="77"/>
      <c r="E66" s="77"/>
      <c r="F66" s="77"/>
      <c r="G66" s="77"/>
      <c r="H66" s="77"/>
    </row>
    <row r="67" spans="1:8">
      <c r="A67" s="77"/>
      <c r="B67" s="77"/>
      <c r="C67" s="77"/>
      <c r="D67" s="77"/>
      <c r="E67" s="77"/>
      <c r="F67" s="77"/>
      <c r="G67" s="77"/>
      <c r="H67" s="77"/>
    </row>
    <row r="68" spans="1:8" ht="12.75" customHeight="1">
      <c r="A68" s="77"/>
      <c r="B68" s="77"/>
      <c r="C68" s="77"/>
      <c r="D68" s="77"/>
      <c r="E68" s="77"/>
      <c r="F68" s="77"/>
      <c r="G68" s="77"/>
      <c r="H68" s="77"/>
    </row>
    <row r="69" spans="1:8">
      <c r="A69" s="77"/>
      <c r="B69" s="77"/>
      <c r="C69" s="77"/>
      <c r="D69" s="77"/>
      <c r="E69" s="77"/>
      <c r="F69" s="77"/>
      <c r="G69" s="77"/>
      <c r="H69" s="77"/>
    </row>
    <row r="70" spans="1:8">
      <c r="A70" s="77"/>
      <c r="B70" s="77"/>
      <c r="C70" s="77"/>
      <c r="D70" s="77"/>
      <c r="E70" s="77"/>
      <c r="F70" s="77"/>
      <c r="G70" s="77"/>
      <c r="H70" s="77"/>
    </row>
    <row r="71" spans="1:8">
      <c r="A71" s="77"/>
      <c r="B71" s="77"/>
      <c r="C71" s="77"/>
      <c r="D71" s="77"/>
      <c r="E71" s="77"/>
      <c r="F71" s="77"/>
      <c r="G71" s="77"/>
      <c r="H71" s="77"/>
    </row>
    <row r="72" spans="1:8">
      <c r="A72" s="77"/>
      <c r="B72" s="77"/>
      <c r="C72" s="77"/>
      <c r="D72" s="77"/>
      <c r="E72" s="77"/>
      <c r="F72" s="77"/>
      <c r="G72" s="77"/>
      <c r="H72" s="77"/>
    </row>
    <row r="73" spans="1:8" s="77" customFormat="1"/>
    <row r="74" spans="1:8" s="77" customFormat="1"/>
    <row r="75" spans="1:8" s="77" customFormat="1"/>
    <row r="76" spans="1:8" s="77" customFormat="1"/>
    <row r="77" spans="1:8" s="77" customFormat="1"/>
    <row r="78" spans="1:8" s="77" customFormat="1"/>
    <row r="79" spans="1:8" s="77" customFormat="1"/>
    <row r="80" spans="1:8"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pans="1:8" s="77" customFormat="1"/>
    <row r="530" spans="1:8" s="77" customFormat="1"/>
    <row r="531" spans="1:8" s="77" customFormat="1"/>
    <row r="532" spans="1:8" s="77" customFormat="1"/>
    <row r="533" spans="1:8" s="77" customFormat="1"/>
    <row r="534" spans="1:8" s="77" customFormat="1"/>
    <row r="535" spans="1:8" s="77" customFormat="1"/>
    <row r="536" spans="1:8" s="77" customFormat="1"/>
    <row r="537" spans="1:8" s="77" customFormat="1"/>
    <row r="538" spans="1:8" s="77" customFormat="1"/>
    <row r="539" spans="1:8" s="77" customFormat="1"/>
    <row r="540" spans="1:8" s="77" customFormat="1"/>
    <row r="541" spans="1:8" s="77" customFormat="1"/>
    <row r="542" spans="1:8" s="77" customFormat="1"/>
    <row r="543" spans="1:8" s="77" customFormat="1"/>
    <row r="544" spans="1:8" s="77" customFormat="1">
      <c r="A544"/>
      <c r="B544"/>
      <c r="C544"/>
      <c r="D544"/>
      <c r="E544"/>
      <c r="F544"/>
      <c r="G544"/>
      <c r="H544"/>
    </row>
    <row r="545" spans="1:8" s="77" customFormat="1">
      <c r="A545"/>
      <c r="B545"/>
      <c r="C545"/>
      <c r="D545"/>
      <c r="E545"/>
      <c r="F545"/>
      <c r="G545"/>
      <c r="H545"/>
    </row>
    <row r="546" spans="1:8" s="77" customFormat="1">
      <c r="A546"/>
      <c r="B546"/>
      <c r="C546"/>
      <c r="D546"/>
      <c r="E546"/>
      <c r="F546"/>
      <c r="G546"/>
      <c r="H546"/>
    </row>
    <row r="547" spans="1:8" s="77" customFormat="1">
      <c r="A547"/>
      <c r="B547"/>
      <c r="C547"/>
      <c r="D547"/>
      <c r="E547"/>
      <c r="F547"/>
      <c r="G547"/>
      <c r="H547"/>
    </row>
    <row r="548" spans="1:8" s="77" customFormat="1">
      <c r="A548"/>
      <c r="B548"/>
      <c r="C548"/>
      <c r="D548"/>
      <c r="E548"/>
      <c r="F548"/>
      <c r="G548"/>
      <c r="H548"/>
    </row>
    <row r="549" spans="1:8" s="77" customFormat="1">
      <c r="A549"/>
      <c r="B549"/>
      <c r="C549"/>
      <c r="D549"/>
      <c r="E549"/>
      <c r="F549"/>
      <c r="G549"/>
      <c r="H549"/>
    </row>
    <row r="550" spans="1:8" s="77" customFormat="1">
      <c r="A550"/>
      <c r="B550"/>
      <c r="C550"/>
      <c r="D550"/>
      <c r="E550"/>
      <c r="F550"/>
      <c r="G550"/>
      <c r="H550"/>
    </row>
    <row r="551" spans="1:8" s="77" customFormat="1">
      <c r="A551"/>
      <c r="B551"/>
      <c r="C551"/>
      <c r="D551"/>
      <c r="E551"/>
      <c r="F551"/>
      <c r="G551"/>
      <c r="H551"/>
    </row>
    <row r="552" spans="1:8" s="77" customFormat="1">
      <c r="A552"/>
      <c r="B552"/>
      <c r="C552"/>
      <c r="D552"/>
      <c r="E552"/>
      <c r="F552"/>
      <c r="G552"/>
      <c r="H552"/>
    </row>
    <row r="553" spans="1:8" s="77" customFormat="1">
      <c r="A553"/>
      <c r="B553"/>
      <c r="C553"/>
      <c r="D553"/>
      <c r="E553"/>
      <c r="F553"/>
      <c r="G553"/>
      <c r="H553"/>
    </row>
    <row r="554" spans="1:8" s="77" customFormat="1">
      <c r="A554"/>
      <c r="B554"/>
      <c r="C554"/>
      <c r="D554"/>
      <c r="E554"/>
      <c r="F554"/>
      <c r="G554"/>
      <c r="H554"/>
    </row>
    <row r="555" spans="1:8" s="77" customFormat="1">
      <c r="A555"/>
      <c r="B555"/>
      <c r="C555"/>
      <c r="D555"/>
      <c r="E555"/>
      <c r="F555"/>
      <c r="G555"/>
      <c r="H555"/>
    </row>
    <row r="556" spans="1:8" s="77" customFormat="1">
      <c r="A556"/>
      <c r="B556"/>
      <c r="C556"/>
      <c r="D556"/>
      <c r="E556"/>
      <c r="F556"/>
      <c r="G556"/>
      <c r="H556"/>
    </row>
    <row r="557" spans="1:8" s="77" customFormat="1">
      <c r="A557"/>
      <c r="B557"/>
      <c r="C557"/>
      <c r="D557"/>
      <c r="E557"/>
      <c r="F557"/>
      <c r="G557"/>
      <c r="H557"/>
    </row>
    <row r="558" spans="1:8" s="77" customFormat="1">
      <c r="A558"/>
      <c r="B558"/>
      <c r="C558"/>
      <c r="D558"/>
      <c r="E558"/>
      <c r="F558"/>
      <c r="G558"/>
      <c r="H558"/>
    </row>
    <row r="559" spans="1:8" s="77" customFormat="1">
      <c r="A559"/>
      <c r="B559"/>
      <c r="C559"/>
      <c r="D559"/>
      <c r="E559"/>
      <c r="F559"/>
      <c r="G559"/>
      <c r="H559"/>
    </row>
    <row r="560" spans="1:8" s="77" customFormat="1">
      <c r="A560"/>
      <c r="B560"/>
      <c r="C560"/>
      <c r="D560"/>
      <c r="E560"/>
      <c r="F560"/>
      <c r="G560"/>
      <c r="H560"/>
    </row>
    <row r="561" spans="1:8" s="77" customFormat="1">
      <c r="A561"/>
      <c r="B561"/>
      <c r="C561"/>
      <c r="D561"/>
      <c r="E561"/>
      <c r="F561"/>
      <c r="G561"/>
      <c r="H561"/>
    </row>
    <row r="562" spans="1:8" s="77" customFormat="1">
      <c r="A562"/>
      <c r="B562"/>
      <c r="C562"/>
      <c r="D562"/>
      <c r="E562"/>
      <c r="F562"/>
      <c r="G562"/>
      <c r="H562"/>
    </row>
    <row r="563" spans="1:8" s="77" customFormat="1">
      <c r="A563"/>
      <c r="B563"/>
      <c r="C563"/>
      <c r="D563"/>
      <c r="E563"/>
      <c r="F563"/>
      <c r="G563"/>
      <c r="H563"/>
    </row>
    <row r="564" spans="1:8" s="77" customFormat="1">
      <c r="A564"/>
      <c r="B564"/>
      <c r="C564"/>
      <c r="D564"/>
      <c r="E564"/>
      <c r="F564"/>
      <c r="G564"/>
      <c r="H564"/>
    </row>
  </sheetData>
  <customSheetViews>
    <customSheetView guid="{52CD16EA-6A0A-4D86-B11B-631248FD7960}" scale="70" showGridLines="0" showRowCol="0">
      <selection activeCell="A39" sqref="A39:I41"/>
      <pageMargins left="0.5" right="0.5" top="0.5" bottom="0.5" header="0.3" footer="0.3"/>
      <pageSetup orientation="portrait" r:id="rId1"/>
    </customSheetView>
  </customSheetViews>
  <mergeCells count="12">
    <mergeCell ref="A43:H43"/>
    <mergeCell ref="A42:H42"/>
    <mergeCell ref="A38:H40"/>
    <mergeCell ref="A32:H32"/>
    <mergeCell ref="A6:H11"/>
    <mergeCell ref="A17:H21"/>
    <mergeCell ref="A29:H30"/>
    <mergeCell ref="A24:H25"/>
    <mergeCell ref="A14:H15"/>
    <mergeCell ref="A26:H26"/>
    <mergeCell ref="A33:H34"/>
    <mergeCell ref="A35:H37"/>
  </mergeCell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524"/>
  <sheetViews>
    <sheetView showGridLines="0" showRowColHeaders="0" showRuler="0" zoomScaleNormal="100" zoomScalePageLayoutView="50" workbookViewId="0">
      <selection activeCell="A6" sqref="A6"/>
    </sheetView>
  </sheetViews>
  <sheetFormatPr defaultColWidth="9.109375" defaultRowHeight="13.2"/>
  <cols>
    <col min="1" max="1" width="9.109375" style="208"/>
    <col min="2" max="2" width="10.33203125" style="208" customWidth="1"/>
    <col min="3" max="3" width="10.109375" style="208" bestFit="1" customWidth="1"/>
    <col min="4" max="4" width="10.109375" style="208" customWidth="1"/>
    <col min="5" max="5" width="14.21875" style="208" customWidth="1"/>
    <col min="6" max="6" width="11.77734375" style="208" bestFit="1" customWidth="1"/>
    <col min="7" max="7" width="9.109375" style="324"/>
    <col min="8" max="8" width="9.6640625" style="208" bestFit="1" customWidth="1"/>
    <col min="9" max="9" width="11.109375" style="325" bestFit="1" customWidth="1"/>
    <col min="10" max="10" width="9.109375" style="208"/>
    <col min="11" max="11" width="9.33203125" style="208" customWidth="1"/>
    <col min="12" max="12" width="10.109375" style="208" customWidth="1"/>
    <col min="13" max="13" width="10.6640625" style="208" customWidth="1"/>
    <col min="14" max="14" width="10.88671875" style="208" customWidth="1"/>
    <col min="15" max="15" width="9.109375" style="208"/>
    <col min="16" max="16" width="9.109375" style="324"/>
    <col min="17" max="17" width="9.6640625" style="208" bestFit="1" customWidth="1"/>
    <col min="18" max="18" width="9.109375" style="325"/>
    <col min="19" max="109" width="9.109375" style="244"/>
    <col min="110" max="16384" width="9.109375" style="208"/>
  </cols>
  <sheetData>
    <row r="1" spans="1:18" ht="30">
      <c r="A1" s="212" t="s">
        <v>130</v>
      </c>
      <c r="B1" s="222"/>
      <c r="C1" s="222"/>
      <c r="D1" s="222"/>
      <c r="E1" s="222"/>
      <c r="F1" s="222"/>
      <c r="G1" s="309"/>
      <c r="H1" s="222"/>
      <c r="I1" s="254"/>
      <c r="J1" s="244"/>
      <c r="K1" s="244"/>
      <c r="L1" s="244"/>
      <c r="M1" s="244"/>
      <c r="N1" s="244"/>
      <c r="O1" s="244"/>
      <c r="P1" s="322"/>
      <c r="Q1" s="244"/>
      <c r="R1" s="323"/>
    </row>
    <row r="2" spans="1:18" ht="20.399999999999999">
      <c r="A2" s="213" t="s">
        <v>131</v>
      </c>
      <c r="B2" s="222"/>
      <c r="C2" s="222"/>
      <c r="D2" s="222"/>
      <c r="E2" s="222"/>
      <c r="F2" s="222"/>
      <c r="G2" s="309"/>
      <c r="H2" s="222"/>
      <c r="I2" s="254"/>
      <c r="J2" s="244"/>
      <c r="K2" s="244"/>
      <c r="L2" s="244"/>
      <c r="M2" s="244"/>
      <c r="N2" s="244"/>
      <c r="O2" s="244"/>
      <c r="P2" s="322"/>
      <c r="Q2" s="244"/>
      <c r="R2" s="323"/>
    </row>
    <row r="3" spans="1:18">
      <c r="A3" s="348"/>
      <c r="B3" s="222"/>
      <c r="C3" s="222"/>
      <c r="D3" s="222"/>
      <c r="E3" s="222"/>
      <c r="F3" s="222"/>
      <c r="G3" s="309"/>
      <c r="H3" s="222"/>
      <c r="I3" s="254"/>
      <c r="J3" s="244"/>
      <c r="K3" s="244"/>
      <c r="L3" s="244"/>
      <c r="M3" s="244"/>
      <c r="N3" s="244"/>
      <c r="O3" s="244"/>
      <c r="P3" s="322"/>
      <c r="Q3" s="244"/>
      <c r="R3" s="323"/>
    </row>
    <row r="4" spans="1:18">
      <c r="A4" s="381" t="s">
        <v>226</v>
      </c>
      <c r="B4" s="381"/>
      <c r="C4" s="381"/>
      <c r="D4" s="381"/>
      <c r="E4" s="381"/>
      <c r="F4" s="381"/>
      <c r="G4" s="381"/>
      <c r="H4" s="381"/>
      <c r="I4" s="381"/>
      <c r="J4" s="244"/>
      <c r="K4" s="244"/>
      <c r="L4" s="244"/>
      <c r="M4" s="244"/>
      <c r="N4" s="244"/>
      <c r="O4" s="244"/>
      <c r="P4" s="322"/>
      <c r="Q4" s="244"/>
      <c r="R4" s="323"/>
    </row>
    <row r="5" spans="1:18">
      <c r="A5" s="382"/>
      <c r="B5" s="382"/>
      <c r="C5" s="382"/>
      <c r="D5" s="382"/>
      <c r="E5" s="382"/>
      <c r="F5" s="382"/>
      <c r="G5" s="382"/>
      <c r="H5" s="382"/>
      <c r="I5" s="382"/>
      <c r="J5" s="244"/>
      <c r="K5" s="244"/>
      <c r="L5" s="244"/>
      <c r="M5" s="244"/>
      <c r="N5" s="244"/>
      <c r="O5" s="244"/>
      <c r="P5" s="322"/>
      <c r="Q5" s="244"/>
      <c r="R5" s="323"/>
    </row>
    <row r="6" spans="1:18" ht="13.95" customHeight="1">
      <c r="A6" s="310" t="s">
        <v>48</v>
      </c>
      <c r="B6" s="311"/>
      <c r="C6" s="311"/>
      <c r="D6" s="311"/>
      <c r="E6" s="311"/>
      <c r="F6" s="311"/>
      <c r="G6" s="326" t="s">
        <v>3</v>
      </c>
      <c r="H6" s="326" t="s">
        <v>2</v>
      </c>
      <c r="I6" s="327" t="s">
        <v>9</v>
      </c>
      <c r="J6" s="244"/>
      <c r="K6" s="244"/>
      <c r="L6" s="244"/>
      <c r="M6" s="244"/>
      <c r="N6" s="244"/>
      <c r="O6" s="244"/>
      <c r="P6" s="322"/>
      <c r="Q6" s="244"/>
      <c r="R6" s="323"/>
    </row>
    <row r="7" spans="1:18" ht="12.75" customHeight="1">
      <c r="A7" s="368" t="s">
        <v>133</v>
      </c>
      <c r="B7" s="369"/>
      <c r="C7" s="369"/>
      <c r="D7" s="369"/>
      <c r="E7" s="369"/>
      <c r="F7" s="369"/>
      <c r="G7" s="369"/>
      <c r="H7" s="369"/>
      <c r="I7" s="370"/>
      <c r="J7" s="244"/>
      <c r="K7" s="244"/>
      <c r="L7" s="244"/>
      <c r="M7" s="244"/>
      <c r="N7" s="244"/>
      <c r="O7" s="244"/>
      <c r="P7" s="322"/>
      <c r="Q7" s="244"/>
      <c r="R7" s="323"/>
    </row>
    <row r="8" spans="1:18" ht="12.75" customHeight="1">
      <c r="A8" s="372" t="s">
        <v>0</v>
      </c>
      <c r="B8" s="373"/>
      <c r="C8" s="328" t="s">
        <v>217</v>
      </c>
      <c r="D8" s="375" t="s">
        <v>213</v>
      </c>
      <c r="E8" s="376"/>
      <c r="F8" s="377"/>
      <c r="G8" s="333">
        <v>5</v>
      </c>
      <c r="H8" s="256"/>
      <c r="I8" s="251">
        <f t="shared" ref="I8:I34" si="0">G8*H8</f>
        <v>0</v>
      </c>
      <c r="J8" s="244"/>
      <c r="K8" s="244"/>
      <c r="L8" s="244"/>
      <c r="M8" s="244"/>
      <c r="N8" s="244"/>
      <c r="O8" s="244"/>
      <c r="P8" s="322"/>
      <c r="Q8" s="244"/>
      <c r="R8" s="323"/>
    </row>
    <row r="9" spans="1:18" ht="12.75" customHeight="1">
      <c r="A9" s="372" t="s">
        <v>0</v>
      </c>
      <c r="B9" s="373"/>
      <c r="C9" s="349" t="s">
        <v>218</v>
      </c>
      <c r="D9" s="378"/>
      <c r="E9" s="379"/>
      <c r="F9" s="380"/>
      <c r="G9" s="333">
        <v>10</v>
      </c>
      <c r="H9" s="256"/>
      <c r="I9" s="251">
        <f t="shared" si="0"/>
        <v>0</v>
      </c>
      <c r="J9" s="244"/>
      <c r="K9" s="244"/>
      <c r="L9" s="244"/>
      <c r="M9" s="244"/>
      <c r="N9" s="244"/>
      <c r="O9" s="244"/>
      <c r="P9" s="322"/>
      <c r="Q9" s="244"/>
      <c r="R9" s="323"/>
    </row>
    <row r="10" spans="1:18" ht="12.75" customHeight="1">
      <c r="A10" s="372" t="s">
        <v>0</v>
      </c>
      <c r="B10" s="373"/>
      <c r="C10" s="349" t="s">
        <v>220</v>
      </c>
      <c r="D10" s="378"/>
      <c r="E10" s="379"/>
      <c r="F10" s="380"/>
      <c r="G10" s="333">
        <v>15</v>
      </c>
      <c r="H10" s="256"/>
      <c r="I10" s="251">
        <f t="shared" si="0"/>
        <v>0</v>
      </c>
      <c r="J10" s="244"/>
      <c r="K10" s="244"/>
      <c r="L10" s="244"/>
      <c r="M10" s="244"/>
      <c r="N10" s="244"/>
      <c r="O10" s="244"/>
      <c r="P10" s="322"/>
      <c r="Q10" s="244"/>
      <c r="R10" s="323"/>
    </row>
    <row r="11" spans="1:18" ht="13.2" customHeight="1">
      <c r="A11" s="372" t="s">
        <v>0</v>
      </c>
      <c r="B11" s="373"/>
      <c r="C11" s="328" t="s">
        <v>219</v>
      </c>
      <c r="D11" s="378"/>
      <c r="E11" s="379"/>
      <c r="F11" s="380"/>
      <c r="G11" s="333">
        <v>20</v>
      </c>
      <c r="H11" s="256"/>
      <c r="I11" s="251">
        <f t="shared" si="0"/>
        <v>0</v>
      </c>
      <c r="J11" s="244"/>
      <c r="K11" s="244"/>
      <c r="L11" s="244"/>
      <c r="M11" s="244"/>
      <c r="N11" s="244"/>
      <c r="O11" s="244"/>
      <c r="P11" s="322"/>
      <c r="Q11" s="244"/>
      <c r="R11" s="323"/>
    </row>
    <row r="12" spans="1:18" ht="13.2" customHeight="1">
      <c r="A12" s="372" t="s">
        <v>0</v>
      </c>
      <c r="B12" s="373"/>
      <c r="C12" s="349" t="s">
        <v>221</v>
      </c>
      <c r="D12" s="378"/>
      <c r="E12" s="379"/>
      <c r="F12" s="380"/>
      <c r="G12" s="333">
        <v>25</v>
      </c>
      <c r="H12" s="256"/>
      <c r="I12" s="251">
        <f t="shared" si="0"/>
        <v>0</v>
      </c>
      <c r="J12" s="244"/>
      <c r="K12" s="244"/>
      <c r="L12" s="244"/>
      <c r="M12" s="244"/>
      <c r="N12" s="244"/>
      <c r="O12" s="244"/>
      <c r="P12" s="322"/>
      <c r="Q12" s="244"/>
      <c r="R12" s="323"/>
    </row>
    <row r="13" spans="1:18" ht="13.2" customHeight="1">
      <c r="A13" s="372" t="s">
        <v>0</v>
      </c>
      <c r="B13" s="373"/>
      <c r="C13" s="349" t="s">
        <v>222</v>
      </c>
      <c r="D13" s="378"/>
      <c r="E13" s="379"/>
      <c r="F13" s="380"/>
      <c r="G13" s="333">
        <v>30</v>
      </c>
      <c r="H13" s="256"/>
      <c r="I13" s="251">
        <f t="shared" si="0"/>
        <v>0</v>
      </c>
      <c r="J13" s="244"/>
      <c r="K13" s="244"/>
      <c r="L13" s="244"/>
      <c r="M13" s="244"/>
      <c r="N13" s="244"/>
      <c r="O13" s="244"/>
      <c r="P13" s="322"/>
      <c r="Q13" s="244"/>
      <c r="R13" s="323"/>
    </row>
    <row r="14" spans="1:18" ht="13.2" customHeight="1">
      <c r="A14" s="372" t="s">
        <v>0</v>
      </c>
      <c r="B14" s="373"/>
      <c r="C14" s="349" t="s">
        <v>223</v>
      </c>
      <c r="D14" s="378"/>
      <c r="E14" s="379"/>
      <c r="F14" s="380"/>
      <c r="G14" s="333">
        <v>35</v>
      </c>
      <c r="H14" s="256"/>
      <c r="I14" s="251">
        <f t="shared" si="0"/>
        <v>0</v>
      </c>
      <c r="J14" s="244"/>
      <c r="K14" s="244"/>
      <c r="L14" s="244"/>
      <c r="M14" s="244"/>
      <c r="N14" s="244"/>
      <c r="O14" s="244"/>
      <c r="P14" s="322"/>
      <c r="Q14" s="244"/>
      <c r="R14" s="323"/>
    </row>
    <row r="15" spans="1:18" ht="13.2" customHeight="1">
      <c r="A15" s="372" t="s">
        <v>0</v>
      </c>
      <c r="B15" s="373"/>
      <c r="C15" s="349" t="s">
        <v>224</v>
      </c>
      <c r="D15" s="378"/>
      <c r="E15" s="379"/>
      <c r="F15" s="380"/>
      <c r="G15" s="333">
        <v>40</v>
      </c>
      <c r="H15" s="256"/>
      <c r="I15" s="251">
        <f t="shared" si="0"/>
        <v>0</v>
      </c>
      <c r="J15" s="244"/>
      <c r="K15" s="244"/>
      <c r="L15" s="244"/>
      <c r="M15" s="244"/>
      <c r="N15" s="244"/>
      <c r="O15" s="244"/>
      <c r="P15" s="322"/>
      <c r="Q15" s="244"/>
      <c r="R15" s="323"/>
    </row>
    <row r="16" spans="1:18" ht="13.95" customHeight="1">
      <c r="A16" s="368" t="s">
        <v>225</v>
      </c>
      <c r="B16" s="369"/>
      <c r="C16" s="369"/>
      <c r="D16" s="369"/>
      <c r="E16" s="369"/>
      <c r="F16" s="369"/>
      <c r="G16" s="369"/>
      <c r="H16" s="369"/>
      <c r="I16" s="370"/>
      <c r="J16" s="244"/>
      <c r="K16" s="244"/>
      <c r="L16" s="244"/>
      <c r="M16" s="244"/>
      <c r="N16" s="244"/>
      <c r="O16" s="244"/>
      <c r="P16" s="322"/>
      <c r="Q16" s="244"/>
      <c r="R16" s="323"/>
    </row>
    <row r="17" spans="1:18" ht="13.2" customHeight="1">
      <c r="A17" s="372" t="s">
        <v>214</v>
      </c>
      <c r="B17" s="373"/>
      <c r="C17" s="328" t="s">
        <v>148</v>
      </c>
      <c r="D17" s="385" t="s">
        <v>142</v>
      </c>
      <c r="E17" s="385"/>
      <c r="F17" s="385"/>
      <c r="G17" s="333">
        <v>5</v>
      </c>
      <c r="H17" s="256"/>
      <c r="I17" s="251">
        <f t="shared" si="0"/>
        <v>0</v>
      </c>
      <c r="J17" s="244"/>
      <c r="K17" s="244"/>
      <c r="L17" s="244"/>
      <c r="M17" s="244"/>
      <c r="N17" s="244"/>
      <c r="O17" s="244"/>
      <c r="P17" s="322"/>
      <c r="Q17" s="244"/>
      <c r="R17" s="323"/>
    </row>
    <row r="18" spans="1:18" ht="13.95" customHeight="1">
      <c r="A18" s="372" t="s">
        <v>215</v>
      </c>
      <c r="B18" s="373"/>
      <c r="C18" s="312"/>
      <c r="D18" s="400" t="s">
        <v>143</v>
      </c>
      <c r="E18" s="400"/>
      <c r="F18" s="401"/>
      <c r="G18" s="334">
        <v>20</v>
      </c>
      <c r="H18" s="256"/>
      <c r="I18" s="251">
        <f t="shared" si="0"/>
        <v>0</v>
      </c>
      <c r="J18" s="244"/>
      <c r="K18" s="244"/>
      <c r="L18" s="244"/>
      <c r="M18" s="244"/>
      <c r="N18" s="244"/>
      <c r="O18" s="244"/>
      <c r="P18" s="322"/>
      <c r="Q18" s="244"/>
      <c r="R18" s="323"/>
    </row>
    <row r="19" spans="1:18">
      <c r="A19" s="222"/>
      <c r="B19" s="222"/>
      <c r="C19" s="222"/>
      <c r="D19" s="222"/>
      <c r="E19" s="222"/>
      <c r="F19" s="222"/>
      <c r="G19" s="309"/>
      <c r="H19" s="222"/>
      <c r="I19" s="254"/>
      <c r="J19" s="244"/>
      <c r="K19" s="244"/>
      <c r="L19" s="244"/>
      <c r="M19" s="244"/>
      <c r="N19" s="244"/>
      <c r="O19" s="244"/>
      <c r="P19" s="322"/>
      <c r="Q19" s="244"/>
      <c r="R19" s="323"/>
    </row>
    <row r="20" spans="1:18" ht="13.8" customHeight="1">
      <c r="A20" s="386" t="s">
        <v>132</v>
      </c>
      <c r="B20" s="387"/>
      <c r="C20" s="387"/>
      <c r="D20" s="387"/>
      <c r="E20" s="387"/>
      <c r="F20" s="387"/>
      <c r="G20" s="387"/>
      <c r="H20" s="387"/>
      <c r="I20" s="388"/>
      <c r="J20" s="244"/>
      <c r="K20" s="244"/>
      <c r="L20" s="244"/>
      <c r="M20" s="244"/>
      <c r="N20" s="244"/>
      <c r="O20" s="244"/>
      <c r="P20" s="322"/>
      <c r="Q20" s="244"/>
      <c r="R20" s="323"/>
    </row>
    <row r="21" spans="1:18" ht="13.95" customHeight="1">
      <c r="A21" s="368" t="s">
        <v>195</v>
      </c>
      <c r="B21" s="369"/>
      <c r="C21" s="369"/>
      <c r="D21" s="369"/>
      <c r="E21" s="369"/>
      <c r="F21" s="369"/>
      <c r="G21" s="369"/>
      <c r="H21" s="369"/>
      <c r="I21" s="370"/>
      <c r="J21" s="244"/>
      <c r="K21" s="244"/>
      <c r="L21" s="244"/>
      <c r="M21" s="244"/>
      <c r="N21" s="244"/>
      <c r="O21" s="244"/>
      <c r="P21" s="322"/>
      <c r="Q21" s="244"/>
      <c r="R21" s="323"/>
    </row>
    <row r="22" spans="1:18" ht="12.75" customHeight="1">
      <c r="A22" s="372" t="s">
        <v>60</v>
      </c>
      <c r="B22" s="373"/>
      <c r="C22" s="328" t="s">
        <v>196</v>
      </c>
      <c r="D22" s="374" t="s">
        <v>213</v>
      </c>
      <c r="E22" s="374"/>
      <c r="F22" s="374"/>
      <c r="G22" s="335">
        <v>15</v>
      </c>
      <c r="H22" s="256"/>
      <c r="I22" s="251">
        <f t="shared" si="0"/>
        <v>0</v>
      </c>
      <c r="J22" s="244"/>
      <c r="K22" s="244"/>
      <c r="L22" s="244"/>
      <c r="M22" s="244"/>
      <c r="N22" s="244"/>
      <c r="O22" s="244"/>
      <c r="P22" s="322"/>
      <c r="Q22" s="244"/>
      <c r="R22" s="323"/>
    </row>
    <row r="23" spans="1:18" ht="12.75" customHeight="1">
      <c r="A23" s="372" t="s">
        <v>60</v>
      </c>
      <c r="B23" s="373"/>
      <c r="C23" s="328" t="s">
        <v>139</v>
      </c>
      <c r="D23" s="374"/>
      <c r="E23" s="374"/>
      <c r="F23" s="374"/>
      <c r="G23" s="335">
        <v>20</v>
      </c>
      <c r="H23" s="256"/>
      <c r="I23" s="251">
        <f t="shared" si="0"/>
        <v>0</v>
      </c>
      <c r="J23" s="244"/>
      <c r="K23" s="244"/>
      <c r="L23" s="244"/>
      <c r="M23" s="244"/>
      <c r="N23" s="244"/>
      <c r="O23" s="244"/>
      <c r="P23" s="322"/>
      <c r="Q23" s="244"/>
      <c r="R23" s="323"/>
    </row>
    <row r="24" spans="1:18" ht="12.75" customHeight="1">
      <c r="A24" s="372" t="s">
        <v>60</v>
      </c>
      <c r="B24" s="373"/>
      <c r="C24" s="328" t="s">
        <v>140</v>
      </c>
      <c r="D24" s="374"/>
      <c r="E24" s="374"/>
      <c r="F24" s="374"/>
      <c r="G24" s="335">
        <v>25</v>
      </c>
      <c r="H24" s="256"/>
      <c r="I24" s="251">
        <f t="shared" si="0"/>
        <v>0</v>
      </c>
      <c r="J24" s="244"/>
      <c r="K24" s="244"/>
      <c r="L24" s="244"/>
      <c r="M24" s="244"/>
      <c r="N24" s="244"/>
      <c r="O24" s="244"/>
      <c r="P24" s="322"/>
      <c r="Q24" s="244"/>
      <c r="R24" s="323"/>
    </row>
    <row r="25" spans="1:18" ht="13.8" customHeight="1">
      <c r="A25" s="368" t="s">
        <v>201</v>
      </c>
      <c r="B25" s="369"/>
      <c r="C25" s="369"/>
      <c r="D25" s="369"/>
      <c r="E25" s="369"/>
      <c r="F25" s="369"/>
      <c r="G25" s="369"/>
      <c r="H25" s="369"/>
      <c r="I25" s="370"/>
      <c r="J25" s="244"/>
      <c r="K25" s="244"/>
      <c r="L25" s="244"/>
      <c r="M25" s="244"/>
      <c r="N25" s="244"/>
      <c r="O25" s="244"/>
      <c r="P25" s="322"/>
      <c r="Q25" s="244"/>
      <c r="R25" s="323"/>
    </row>
    <row r="26" spans="1:18">
      <c r="A26" s="372" t="s">
        <v>60</v>
      </c>
      <c r="B26" s="373"/>
      <c r="C26" s="329" t="s">
        <v>197</v>
      </c>
      <c r="D26" s="390" t="s">
        <v>192</v>
      </c>
      <c r="E26" s="391"/>
      <c r="F26" s="392"/>
      <c r="G26" s="336">
        <v>30</v>
      </c>
      <c r="H26" s="337"/>
      <c r="I26" s="338">
        <f t="shared" ref="I26:I32" si="1">G26*H26</f>
        <v>0</v>
      </c>
      <c r="J26" s="244"/>
      <c r="K26" s="244"/>
      <c r="L26" s="244"/>
      <c r="M26" s="244"/>
      <c r="N26" s="244"/>
      <c r="O26" s="244"/>
      <c r="P26" s="322"/>
      <c r="Q26" s="244"/>
      <c r="R26" s="323"/>
    </row>
    <row r="27" spans="1:18" ht="12.75" customHeight="1">
      <c r="A27" s="372" t="s">
        <v>60</v>
      </c>
      <c r="B27" s="373"/>
      <c r="C27" s="329" t="s">
        <v>141</v>
      </c>
      <c r="D27" s="393"/>
      <c r="E27" s="394"/>
      <c r="F27" s="395"/>
      <c r="G27" s="336">
        <v>45</v>
      </c>
      <c r="H27" s="337"/>
      <c r="I27" s="338">
        <f t="shared" si="1"/>
        <v>0</v>
      </c>
      <c r="J27" s="244"/>
      <c r="K27" s="244"/>
      <c r="L27" s="244"/>
      <c r="M27" s="244"/>
      <c r="N27" s="244"/>
      <c r="O27" s="244"/>
      <c r="P27" s="322"/>
      <c r="Q27" s="244"/>
      <c r="R27" s="323"/>
    </row>
    <row r="28" spans="1:18" ht="12.75" customHeight="1">
      <c r="A28" s="372" t="s">
        <v>60</v>
      </c>
      <c r="B28" s="373"/>
      <c r="C28" s="329" t="s">
        <v>136</v>
      </c>
      <c r="D28" s="393"/>
      <c r="E28" s="394"/>
      <c r="F28" s="395"/>
      <c r="G28" s="336">
        <v>60</v>
      </c>
      <c r="H28" s="337"/>
      <c r="I28" s="338">
        <f t="shared" si="1"/>
        <v>0</v>
      </c>
      <c r="J28" s="244"/>
      <c r="K28" s="244"/>
      <c r="L28" s="244"/>
      <c r="M28" s="244"/>
      <c r="N28" s="244"/>
      <c r="O28" s="244"/>
      <c r="P28" s="322"/>
      <c r="Q28" s="244"/>
      <c r="R28" s="323"/>
    </row>
    <row r="29" spans="1:18">
      <c r="A29" s="372" t="s">
        <v>60</v>
      </c>
      <c r="B29" s="373"/>
      <c r="C29" s="329" t="s">
        <v>137</v>
      </c>
      <c r="D29" s="393"/>
      <c r="E29" s="394"/>
      <c r="F29" s="395"/>
      <c r="G29" s="336">
        <v>80</v>
      </c>
      <c r="H29" s="337"/>
      <c r="I29" s="338">
        <f t="shared" si="1"/>
        <v>0</v>
      </c>
      <c r="J29" s="244"/>
      <c r="K29" s="244"/>
      <c r="L29" s="244"/>
      <c r="M29" s="244"/>
      <c r="N29" s="244"/>
      <c r="O29" s="244"/>
      <c r="P29" s="322"/>
      <c r="Q29" s="244"/>
      <c r="R29" s="323"/>
    </row>
    <row r="30" spans="1:18">
      <c r="A30" s="399" t="s">
        <v>60</v>
      </c>
      <c r="B30" s="399"/>
      <c r="C30" s="329" t="s">
        <v>138</v>
      </c>
      <c r="D30" s="393"/>
      <c r="E30" s="394"/>
      <c r="F30" s="395"/>
      <c r="G30" s="336">
        <v>100</v>
      </c>
      <c r="H30" s="337"/>
      <c r="I30" s="338">
        <f t="shared" si="1"/>
        <v>0</v>
      </c>
      <c r="J30" s="244"/>
      <c r="K30" s="244"/>
      <c r="L30" s="244"/>
      <c r="M30" s="244"/>
      <c r="N30" s="244"/>
      <c r="O30" s="244"/>
      <c r="P30" s="322"/>
      <c r="Q30" s="244"/>
      <c r="R30" s="323"/>
    </row>
    <row r="31" spans="1:18" ht="13.95" customHeight="1">
      <c r="A31" s="371" t="s">
        <v>60</v>
      </c>
      <c r="B31" s="371"/>
      <c r="C31" s="330" t="s">
        <v>190</v>
      </c>
      <c r="D31" s="393"/>
      <c r="E31" s="394"/>
      <c r="F31" s="395"/>
      <c r="G31" s="336">
        <v>130</v>
      </c>
      <c r="H31" s="337"/>
      <c r="I31" s="338">
        <f t="shared" si="1"/>
        <v>0</v>
      </c>
      <c r="J31" s="244"/>
      <c r="K31" s="244"/>
      <c r="L31" s="244"/>
      <c r="M31" s="244"/>
      <c r="N31" s="244"/>
      <c r="O31" s="244"/>
      <c r="P31" s="322"/>
      <c r="Q31" s="244"/>
      <c r="R31" s="323"/>
    </row>
    <row r="32" spans="1:18" ht="12.75" customHeight="1">
      <c r="A32" s="371" t="s">
        <v>60</v>
      </c>
      <c r="B32" s="371"/>
      <c r="C32" s="330" t="s">
        <v>191</v>
      </c>
      <c r="D32" s="396"/>
      <c r="E32" s="397"/>
      <c r="F32" s="398"/>
      <c r="G32" s="336">
        <v>140</v>
      </c>
      <c r="H32" s="337"/>
      <c r="I32" s="338">
        <f t="shared" si="1"/>
        <v>0</v>
      </c>
      <c r="J32" s="244"/>
      <c r="K32" s="244"/>
      <c r="L32" s="244"/>
      <c r="M32" s="244"/>
      <c r="N32" s="244"/>
      <c r="O32" s="244"/>
      <c r="P32" s="322"/>
      <c r="Q32" s="244"/>
      <c r="R32" s="323"/>
    </row>
    <row r="33" spans="1:18" ht="12.75" customHeight="1">
      <c r="A33" s="368" t="s">
        <v>134</v>
      </c>
      <c r="B33" s="369"/>
      <c r="C33" s="369"/>
      <c r="D33" s="369"/>
      <c r="E33" s="369"/>
      <c r="F33" s="369"/>
      <c r="G33" s="369"/>
      <c r="H33" s="369"/>
      <c r="I33" s="370"/>
      <c r="J33" s="244"/>
      <c r="K33" s="244"/>
      <c r="L33" s="244"/>
      <c r="M33" s="244"/>
      <c r="N33" s="244"/>
      <c r="O33" s="244"/>
      <c r="P33" s="322"/>
      <c r="Q33" s="244"/>
      <c r="R33" s="323"/>
    </row>
    <row r="34" spans="1:18" ht="12.75" customHeight="1">
      <c r="A34" s="372" t="s">
        <v>135</v>
      </c>
      <c r="B34" s="373"/>
      <c r="C34" s="328" t="s">
        <v>198</v>
      </c>
      <c r="D34" s="399" t="s">
        <v>144</v>
      </c>
      <c r="E34" s="399"/>
      <c r="F34" s="399"/>
      <c r="G34" s="335">
        <v>5</v>
      </c>
      <c r="H34" s="256"/>
      <c r="I34" s="251">
        <f t="shared" si="0"/>
        <v>0</v>
      </c>
      <c r="J34" s="244"/>
      <c r="K34" s="244"/>
      <c r="L34" s="244"/>
      <c r="M34" s="244"/>
      <c r="N34" s="244"/>
      <c r="O34" s="244"/>
      <c r="P34" s="322"/>
      <c r="Q34" s="244"/>
      <c r="R34" s="323"/>
    </row>
    <row r="35" spans="1:18" ht="12.75" customHeight="1">
      <c r="A35" s="316"/>
      <c r="B35" s="316"/>
      <c r="C35" s="222"/>
      <c r="D35" s="222"/>
      <c r="E35" s="222"/>
      <c r="F35" s="222"/>
      <c r="G35" s="309"/>
      <c r="H35" s="222"/>
      <c r="I35" s="254"/>
      <c r="J35" s="244"/>
      <c r="K35" s="244"/>
      <c r="L35" s="244"/>
      <c r="M35" s="244"/>
      <c r="N35" s="244"/>
      <c r="O35" s="244"/>
      <c r="P35" s="322"/>
      <c r="Q35" s="244"/>
      <c r="R35" s="323"/>
    </row>
    <row r="36" spans="1:18" ht="12.75" customHeight="1">
      <c r="A36" s="313" t="s">
        <v>68</v>
      </c>
      <c r="B36" s="314"/>
      <c r="C36" s="314"/>
      <c r="D36" s="215" t="s">
        <v>150</v>
      </c>
      <c r="E36" s="313" t="s">
        <v>193</v>
      </c>
      <c r="F36" s="280" t="s">
        <v>179</v>
      </c>
      <c r="G36" s="314"/>
      <c r="H36" s="314"/>
      <c r="I36" s="315"/>
      <c r="J36" s="244"/>
      <c r="K36" s="244"/>
      <c r="L36" s="244"/>
      <c r="M36" s="244"/>
      <c r="N36" s="244"/>
      <c r="O36" s="244"/>
      <c r="P36" s="322"/>
      <c r="Q36" s="244"/>
      <c r="R36" s="323"/>
    </row>
    <row r="37" spans="1:18" ht="12.75" customHeight="1">
      <c r="A37" s="372" t="s">
        <v>147</v>
      </c>
      <c r="B37" s="389"/>
      <c r="C37" s="373"/>
      <c r="D37" s="256"/>
      <c r="E37" s="341"/>
      <c r="F37" s="341"/>
      <c r="G37" s="284">
        <v>5</v>
      </c>
      <c r="H37" s="256"/>
      <c r="I37" s="251">
        <f>G37*H37</f>
        <v>0</v>
      </c>
      <c r="J37" s="244"/>
      <c r="K37" s="244"/>
      <c r="L37" s="244"/>
      <c r="M37" s="244"/>
      <c r="N37" s="244"/>
      <c r="O37" s="244"/>
      <c r="P37" s="322"/>
      <c r="Q37" s="244"/>
      <c r="R37" s="323"/>
    </row>
    <row r="38" spans="1:18" ht="12.75" customHeight="1">
      <c r="A38" s="372" t="s">
        <v>65</v>
      </c>
      <c r="B38" s="389"/>
      <c r="C38" s="373"/>
      <c r="D38" s="256"/>
      <c r="E38" s="341"/>
      <c r="F38" s="341"/>
      <c r="G38" s="335">
        <v>7</v>
      </c>
      <c r="H38" s="256"/>
      <c r="I38" s="251">
        <f>G38*H38</f>
        <v>0</v>
      </c>
      <c r="J38" s="244"/>
      <c r="K38" s="244"/>
      <c r="L38" s="244"/>
      <c r="M38" s="244"/>
      <c r="N38" s="244"/>
      <c r="O38" s="244"/>
      <c r="P38" s="322"/>
      <c r="Q38" s="244"/>
      <c r="R38" s="323"/>
    </row>
    <row r="39" spans="1:18" ht="12.75" customHeight="1">
      <c r="A39" s="372" t="s">
        <v>146</v>
      </c>
      <c r="B39" s="389"/>
      <c r="C39" s="373"/>
      <c r="D39" s="256"/>
      <c r="E39" s="341"/>
      <c r="F39" s="341"/>
      <c r="G39" s="335">
        <v>10</v>
      </c>
      <c r="H39" s="256"/>
      <c r="I39" s="251">
        <f>G39*H39</f>
        <v>0</v>
      </c>
      <c r="J39" s="244"/>
      <c r="K39" s="244"/>
      <c r="L39" s="244"/>
      <c r="M39" s="244"/>
      <c r="N39" s="244"/>
      <c r="O39" s="244"/>
      <c r="P39" s="322"/>
      <c r="Q39" s="244"/>
      <c r="R39" s="323"/>
    </row>
    <row r="40" spans="1:18" ht="12.75" customHeight="1">
      <c r="A40" s="372" t="s">
        <v>145</v>
      </c>
      <c r="B40" s="389"/>
      <c r="C40" s="373"/>
      <c r="D40" s="256"/>
      <c r="E40" s="341"/>
      <c r="F40" s="341"/>
      <c r="G40" s="335">
        <v>20</v>
      </c>
      <c r="H40" s="256"/>
      <c r="I40" s="251">
        <f t="shared" ref="I40" si="2">G40*H40</f>
        <v>0</v>
      </c>
      <c r="J40" s="244"/>
      <c r="K40" s="244"/>
      <c r="L40" s="244"/>
      <c r="M40" s="244"/>
      <c r="N40" s="244"/>
      <c r="O40" s="244"/>
      <c r="P40" s="322"/>
      <c r="Q40" s="244"/>
      <c r="R40" s="323"/>
    </row>
    <row r="41" spans="1:18" ht="12.75" customHeight="1">
      <c r="A41" s="222"/>
      <c r="B41" s="222"/>
      <c r="C41" s="222"/>
      <c r="D41" s="317" t="s">
        <v>151</v>
      </c>
      <c r="E41" s="222"/>
      <c r="F41" s="317" t="s">
        <v>152</v>
      </c>
      <c r="G41" s="309"/>
      <c r="H41" s="222"/>
      <c r="I41" s="254"/>
      <c r="J41" s="244"/>
      <c r="K41" s="244"/>
      <c r="L41" s="244"/>
      <c r="M41" s="244"/>
      <c r="N41" s="244"/>
      <c r="O41" s="244"/>
      <c r="P41" s="322"/>
      <c r="Q41" s="244"/>
      <c r="R41" s="323"/>
    </row>
    <row r="42" spans="1:18" ht="12.75" customHeight="1">
      <c r="A42" s="222"/>
      <c r="B42" s="222"/>
      <c r="C42" s="222"/>
      <c r="D42" s="317"/>
      <c r="E42" s="222"/>
      <c r="F42" s="317"/>
      <c r="G42" s="309"/>
      <c r="H42" s="222"/>
      <c r="I42" s="254"/>
      <c r="J42" s="244"/>
      <c r="K42" s="244"/>
      <c r="L42" s="244"/>
      <c r="M42" s="244"/>
      <c r="N42" s="244"/>
      <c r="O42" s="244"/>
      <c r="P42" s="322"/>
      <c r="Q42" s="244"/>
      <c r="R42" s="323"/>
    </row>
    <row r="43" spans="1:18" ht="12.75" customHeight="1">
      <c r="A43" s="222"/>
      <c r="B43" s="222"/>
      <c r="C43" s="222"/>
      <c r="D43" s="317"/>
      <c r="E43" s="222"/>
      <c r="F43" s="317"/>
      <c r="G43" s="309"/>
      <c r="H43" s="222"/>
      <c r="I43" s="254"/>
      <c r="J43" s="244"/>
      <c r="K43" s="244"/>
      <c r="L43" s="244"/>
      <c r="M43" s="244"/>
      <c r="N43" s="244"/>
      <c r="O43" s="244"/>
      <c r="P43" s="322"/>
      <c r="Q43" s="244"/>
      <c r="R43" s="323"/>
    </row>
    <row r="44" spans="1:18" ht="12.75" customHeight="1">
      <c r="A44" s="222"/>
      <c r="B44" s="222"/>
      <c r="C44" s="222"/>
      <c r="D44" s="317"/>
      <c r="E44" s="222"/>
      <c r="F44" s="317"/>
      <c r="G44" s="309"/>
      <c r="H44" s="222"/>
      <c r="I44" s="254"/>
      <c r="J44" s="244"/>
      <c r="K44" s="244"/>
      <c r="L44" s="244"/>
      <c r="M44" s="244"/>
      <c r="N44" s="244"/>
      <c r="O44" s="244"/>
      <c r="P44" s="322"/>
      <c r="Q44" s="244"/>
      <c r="R44" s="323"/>
    </row>
    <row r="45" spans="1:18" ht="12.75" customHeight="1">
      <c r="A45" s="317"/>
      <c r="B45" s="222"/>
      <c r="C45" s="222"/>
      <c r="D45" s="317"/>
      <c r="E45" s="222"/>
      <c r="F45" s="222"/>
      <c r="G45" s="309"/>
      <c r="H45" s="222"/>
      <c r="I45" s="254"/>
      <c r="J45" s="244"/>
      <c r="K45" s="244"/>
      <c r="L45" s="244"/>
      <c r="M45" s="244"/>
      <c r="N45" s="244"/>
      <c r="O45" s="244"/>
      <c r="P45" s="322"/>
      <c r="Q45" s="244"/>
      <c r="R45" s="323"/>
    </row>
    <row r="46" spans="1:18" ht="12.75" customHeight="1">
      <c r="A46" s="222"/>
      <c r="B46" s="222"/>
      <c r="C46" s="318"/>
      <c r="D46" s="318"/>
      <c r="E46" s="319"/>
      <c r="F46" s="222"/>
      <c r="G46" s="309"/>
      <c r="H46" s="222"/>
      <c r="I46" s="254"/>
      <c r="J46" s="244"/>
      <c r="K46" s="244"/>
      <c r="L46" s="244"/>
      <c r="M46" s="244"/>
      <c r="N46" s="244"/>
      <c r="O46" s="244"/>
      <c r="P46" s="322"/>
      <c r="Q46" s="244"/>
      <c r="R46" s="323"/>
    </row>
    <row r="47" spans="1:18" ht="12.75" customHeight="1">
      <c r="A47" s="222"/>
      <c r="B47" s="318" t="s">
        <v>178</v>
      </c>
      <c r="C47" s="222"/>
      <c r="D47" s="222"/>
      <c r="E47" s="232"/>
      <c r="F47" s="222"/>
      <c r="G47" s="372" t="s">
        <v>26</v>
      </c>
      <c r="H47" s="373"/>
      <c r="I47" s="285"/>
      <c r="J47" s="244"/>
      <c r="K47" s="244"/>
      <c r="L47" s="244"/>
      <c r="M47" s="244"/>
      <c r="N47" s="244"/>
      <c r="O47" s="244"/>
      <c r="P47" s="322"/>
      <c r="Q47" s="244"/>
      <c r="R47" s="323"/>
    </row>
    <row r="48" spans="1:18" ht="12.75" customHeight="1">
      <c r="A48" s="222"/>
      <c r="B48" s="318"/>
      <c r="C48" s="222"/>
      <c r="D48" s="222"/>
      <c r="E48" s="232"/>
      <c r="F48" s="222"/>
      <c r="G48" s="309"/>
      <c r="H48" s="222"/>
      <c r="I48" s="232">
        <f>SUM(I8:I15,I17:I18,I22:I24,I26:I32,I34,I37:I40)</f>
        <v>0</v>
      </c>
      <c r="J48" s="244"/>
      <c r="K48" s="244"/>
      <c r="L48" s="244"/>
      <c r="M48" s="244"/>
      <c r="N48" s="244"/>
      <c r="O48" s="244"/>
      <c r="P48" s="322"/>
      <c r="Q48" s="244"/>
      <c r="R48" s="323"/>
    </row>
    <row r="49" spans="1:18" ht="12.75" customHeight="1">
      <c r="A49" s="222"/>
      <c r="B49" s="222"/>
      <c r="C49" s="222"/>
      <c r="D49" s="222"/>
      <c r="E49" s="222"/>
      <c r="F49" s="222"/>
      <c r="G49" s="383" t="s">
        <v>175</v>
      </c>
      <c r="H49" s="384"/>
      <c r="I49" s="286">
        <f>IF(I48&lt;(0.5*I47),IF(I48&lt;50000,I48,50000),IF((0.5*I47)&lt;50000,(0.5*I47),50000))</f>
        <v>0</v>
      </c>
      <c r="J49" s="244"/>
      <c r="K49" s="244"/>
      <c r="L49" s="244"/>
      <c r="M49" s="244"/>
      <c r="N49" s="244"/>
      <c r="O49" s="244"/>
      <c r="P49" s="322"/>
      <c r="Q49" s="244"/>
      <c r="R49" s="323"/>
    </row>
    <row r="50" spans="1:18" ht="12.75" customHeight="1">
      <c r="A50" s="222"/>
      <c r="B50" s="222"/>
      <c r="C50" s="222"/>
      <c r="D50" s="222"/>
      <c r="E50" s="222"/>
      <c r="F50" s="222"/>
      <c r="G50" s="320"/>
      <c r="H50" s="320"/>
      <c r="I50" s="321"/>
      <c r="J50" s="244"/>
      <c r="K50" s="244"/>
      <c r="L50" s="244"/>
      <c r="M50" s="244"/>
      <c r="N50" s="244"/>
      <c r="O50" s="244"/>
      <c r="P50" s="322"/>
      <c r="Q50" s="244"/>
      <c r="R50" s="323"/>
    </row>
    <row r="51" spans="1:18" ht="12.75" customHeight="1">
      <c r="A51" s="222"/>
      <c r="B51" s="222"/>
      <c r="C51" s="222"/>
      <c r="D51" s="222"/>
      <c r="E51" s="222"/>
      <c r="F51" s="222"/>
      <c r="G51" s="320"/>
      <c r="H51" s="320"/>
      <c r="I51" s="321"/>
      <c r="J51" s="244"/>
      <c r="K51" s="244"/>
      <c r="L51" s="244"/>
      <c r="M51" s="244"/>
      <c r="N51" s="244"/>
      <c r="O51" s="244"/>
      <c r="P51" s="322"/>
      <c r="Q51" s="244"/>
      <c r="R51" s="323"/>
    </row>
    <row r="52" spans="1:18" ht="12.75" customHeight="1">
      <c r="A52" s="222"/>
      <c r="B52" s="222"/>
      <c r="C52" s="222"/>
      <c r="D52" s="222"/>
      <c r="E52" s="222"/>
      <c r="F52" s="222"/>
      <c r="G52" s="320"/>
      <c r="H52" s="320"/>
      <c r="I52" s="321"/>
      <c r="J52" s="244"/>
      <c r="K52" s="244"/>
      <c r="L52" s="244"/>
      <c r="M52" s="244"/>
      <c r="N52" s="244"/>
      <c r="O52" s="244"/>
      <c r="P52" s="322"/>
      <c r="Q52" s="244"/>
      <c r="R52" s="323"/>
    </row>
    <row r="53" spans="1:18" ht="12.75" customHeight="1">
      <c r="A53" s="222"/>
      <c r="B53" s="222"/>
      <c r="C53" s="222"/>
      <c r="D53" s="222"/>
      <c r="E53" s="222"/>
      <c r="F53" s="222"/>
      <c r="G53" s="320"/>
      <c r="H53" s="320"/>
      <c r="I53" s="321"/>
      <c r="J53" s="244"/>
      <c r="K53" s="244"/>
      <c r="L53" s="244"/>
      <c r="M53" s="244"/>
      <c r="N53" s="244"/>
      <c r="O53" s="244"/>
      <c r="P53" s="322"/>
      <c r="Q53" s="244"/>
      <c r="R53" s="323"/>
    </row>
    <row r="54" spans="1:18" ht="12.75" customHeight="1">
      <c r="A54" s="222"/>
      <c r="B54" s="222"/>
      <c r="C54" s="222"/>
      <c r="D54" s="222"/>
      <c r="E54" s="222"/>
      <c r="F54" s="222"/>
      <c r="G54" s="320"/>
      <c r="H54" s="320"/>
      <c r="I54" s="321"/>
      <c r="J54" s="244"/>
      <c r="K54" s="244"/>
      <c r="L54" s="244"/>
      <c r="M54" s="244"/>
      <c r="N54" s="244"/>
      <c r="O54" s="244"/>
      <c r="P54" s="322"/>
      <c r="Q54" s="244"/>
      <c r="R54" s="323"/>
    </row>
    <row r="55" spans="1:18" ht="12.75" customHeight="1">
      <c r="A55" s="244"/>
      <c r="B55" s="244"/>
      <c r="C55" s="244"/>
      <c r="D55" s="244"/>
      <c r="E55" s="244"/>
      <c r="F55" s="244"/>
      <c r="G55" s="322"/>
      <c r="H55" s="244"/>
      <c r="I55" s="323"/>
      <c r="J55" s="244"/>
      <c r="K55" s="244"/>
      <c r="L55" s="244"/>
      <c r="M55" s="244"/>
      <c r="N55" s="244"/>
      <c r="O55" s="244"/>
      <c r="P55" s="322"/>
      <c r="Q55" s="244"/>
      <c r="R55" s="323"/>
    </row>
    <row r="56" spans="1:18" ht="12.75" customHeight="1">
      <c r="A56" s="244"/>
      <c r="B56" s="244"/>
      <c r="C56" s="244"/>
      <c r="D56" s="244"/>
      <c r="E56" s="244"/>
      <c r="F56" s="244"/>
      <c r="G56" s="322"/>
      <c r="H56" s="244"/>
      <c r="I56" s="323"/>
      <c r="J56" s="244"/>
      <c r="K56" s="244"/>
      <c r="L56" s="244"/>
      <c r="M56" s="244"/>
      <c r="N56" s="244"/>
      <c r="O56" s="244"/>
      <c r="P56" s="322"/>
      <c r="Q56" s="244"/>
      <c r="R56" s="323"/>
    </row>
    <row r="57" spans="1:18" ht="12.75" customHeight="1">
      <c r="A57" s="244"/>
      <c r="B57" s="244"/>
      <c r="C57" s="244"/>
      <c r="D57" s="244"/>
      <c r="E57" s="244"/>
      <c r="F57" s="244"/>
      <c r="G57" s="322"/>
      <c r="H57" s="244"/>
      <c r="I57" s="323"/>
      <c r="J57" s="244"/>
      <c r="K57" s="244"/>
      <c r="L57" s="244"/>
      <c r="M57" s="244"/>
      <c r="N57" s="244"/>
      <c r="O57" s="244"/>
      <c r="P57" s="322"/>
      <c r="Q57" s="244"/>
      <c r="R57" s="323"/>
    </row>
    <row r="58" spans="1:18" ht="12.75" customHeight="1">
      <c r="A58" s="244"/>
      <c r="B58" s="244"/>
      <c r="C58" s="244"/>
      <c r="D58" s="244"/>
      <c r="E58" s="244"/>
      <c r="F58" s="244"/>
      <c r="G58" s="322"/>
      <c r="H58" s="244"/>
      <c r="I58" s="323"/>
      <c r="J58" s="244"/>
      <c r="K58" s="244"/>
      <c r="L58" s="244"/>
      <c r="M58" s="244"/>
      <c r="N58" s="244"/>
      <c r="O58" s="244"/>
      <c r="P58" s="322"/>
      <c r="Q58" s="244"/>
      <c r="R58" s="323"/>
    </row>
    <row r="59" spans="1:18" ht="12.75" customHeight="1">
      <c r="A59" s="244"/>
      <c r="B59" s="244"/>
      <c r="C59" s="244"/>
      <c r="D59" s="244"/>
      <c r="E59" s="244"/>
      <c r="F59" s="244"/>
      <c r="G59" s="322"/>
      <c r="H59" s="244"/>
      <c r="I59" s="323"/>
      <c r="J59" s="244"/>
      <c r="K59" s="244"/>
      <c r="L59" s="244"/>
      <c r="M59" s="244"/>
      <c r="N59" s="244"/>
      <c r="O59" s="244"/>
      <c r="P59" s="322"/>
      <c r="Q59" s="244"/>
      <c r="R59" s="323"/>
    </row>
    <row r="60" spans="1:18" ht="12.75" customHeight="1">
      <c r="A60" s="244"/>
      <c r="B60" s="244"/>
      <c r="C60" s="244"/>
      <c r="D60" s="244"/>
      <c r="E60" s="244"/>
      <c r="F60" s="244"/>
      <c r="G60" s="322"/>
      <c r="H60" s="244"/>
      <c r="I60" s="323"/>
      <c r="J60" s="244"/>
      <c r="K60" s="244"/>
      <c r="L60" s="244"/>
      <c r="M60" s="244"/>
      <c r="N60" s="244"/>
      <c r="O60" s="244"/>
      <c r="P60" s="322"/>
      <c r="Q60" s="244"/>
      <c r="R60" s="323"/>
    </row>
    <row r="61" spans="1:18" ht="12.75" customHeight="1">
      <c r="A61" s="244"/>
      <c r="B61" s="244"/>
      <c r="C61" s="244"/>
      <c r="D61" s="244"/>
      <c r="E61" s="244"/>
      <c r="F61" s="244"/>
      <c r="G61" s="322"/>
      <c r="H61" s="244"/>
      <c r="I61" s="323"/>
      <c r="J61" s="244"/>
      <c r="K61" s="244"/>
      <c r="L61" s="244"/>
      <c r="M61" s="244"/>
      <c r="N61" s="244"/>
      <c r="O61" s="244"/>
      <c r="P61" s="322"/>
      <c r="Q61" s="244"/>
      <c r="R61" s="323"/>
    </row>
    <row r="62" spans="1:18" ht="12.75" customHeight="1">
      <c r="A62" s="244"/>
      <c r="B62" s="244"/>
      <c r="C62" s="244"/>
      <c r="D62" s="244"/>
      <c r="E62" s="244"/>
      <c r="F62" s="244"/>
      <c r="G62" s="322"/>
      <c r="H62" s="244"/>
      <c r="I62" s="323"/>
      <c r="J62" s="244"/>
      <c r="K62" s="244"/>
      <c r="L62" s="244"/>
      <c r="M62" s="244"/>
      <c r="N62" s="244"/>
      <c r="O62" s="244"/>
      <c r="P62" s="322"/>
      <c r="Q62" s="244"/>
      <c r="R62" s="323"/>
    </row>
    <row r="63" spans="1:18" ht="12.75" customHeight="1">
      <c r="A63" s="244"/>
      <c r="B63" s="244"/>
      <c r="C63" s="244"/>
      <c r="D63" s="244"/>
      <c r="E63" s="244"/>
      <c r="F63" s="244"/>
      <c r="G63" s="322"/>
      <c r="H63" s="244"/>
      <c r="I63" s="323"/>
      <c r="J63" s="244"/>
      <c r="K63" s="244"/>
      <c r="L63" s="244"/>
      <c r="M63" s="244"/>
      <c r="N63" s="244"/>
      <c r="O63" s="244"/>
      <c r="P63" s="322"/>
      <c r="Q63" s="244"/>
      <c r="R63" s="323"/>
    </row>
    <row r="64" spans="1:18">
      <c r="A64" s="244"/>
      <c r="B64" s="244"/>
      <c r="C64" s="244"/>
      <c r="D64" s="244"/>
      <c r="E64" s="244"/>
      <c r="F64" s="244"/>
      <c r="G64" s="322"/>
      <c r="H64" s="244"/>
      <c r="I64" s="323"/>
      <c r="J64" s="244"/>
      <c r="K64" s="244"/>
      <c r="L64" s="244"/>
      <c r="M64" s="244"/>
      <c r="N64" s="244"/>
      <c r="O64" s="244"/>
      <c r="P64" s="322"/>
      <c r="Q64" s="244"/>
      <c r="R64" s="323"/>
    </row>
    <row r="65" spans="1:18">
      <c r="A65" s="244"/>
      <c r="B65" s="244"/>
      <c r="C65" s="244"/>
      <c r="D65" s="244"/>
      <c r="E65" s="244"/>
      <c r="F65" s="244"/>
      <c r="G65" s="322"/>
      <c r="H65" s="244"/>
      <c r="I65" s="323"/>
      <c r="J65" s="244"/>
      <c r="K65" s="244"/>
      <c r="L65" s="244"/>
      <c r="M65" s="244"/>
      <c r="N65" s="244"/>
      <c r="O65" s="244"/>
      <c r="P65" s="322"/>
      <c r="Q65" s="244"/>
      <c r="R65" s="323"/>
    </row>
    <row r="66" spans="1:18" ht="12.75" customHeight="1">
      <c r="A66" s="244"/>
      <c r="B66" s="244"/>
      <c r="C66" s="244"/>
      <c r="D66" s="244"/>
      <c r="E66" s="244"/>
      <c r="F66" s="244"/>
      <c r="G66" s="322"/>
      <c r="H66" s="244"/>
      <c r="I66" s="323"/>
      <c r="J66" s="244"/>
      <c r="K66" s="244"/>
      <c r="L66" s="244"/>
      <c r="M66" s="244"/>
      <c r="N66" s="244"/>
      <c r="O66" s="244"/>
      <c r="P66" s="322"/>
      <c r="Q66" s="244"/>
      <c r="R66" s="323"/>
    </row>
    <row r="67" spans="1:18" ht="12.75" customHeight="1">
      <c r="A67" s="244"/>
      <c r="B67" s="244"/>
      <c r="C67" s="244"/>
      <c r="D67" s="244"/>
      <c r="E67" s="244"/>
      <c r="F67" s="244"/>
      <c r="G67" s="322"/>
      <c r="H67" s="244"/>
      <c r="I67" s="323"/>
      <c r="J67" s="244"/>
      <c r="K67" s="244"/>
      <c r="L67" s="244"/>
      <c r="M67" s="244"/>
      <c r="N67" s="244"/>
      <c r="O67" s="244"/>
      <c r="P67" s="322"/>
      <c r="Q67" s="244"/>
      <c r="R67" s="323"/>
    </row>
    <row r="68" spans="1:18" ht="12.75" customHeight="1">
      <c r="A68" s="244"/>
      <c r="B68" s="244"/>
      <c r="C68" s="244"/>
      <c r="D68" s="244"/>
      <c r="E68" s="244"/>
      <c r="F68" s="244"/>
      <c r="G68" s="322"/>
      <c r="H68" s="244"/>
      <c r="I68" s="323"/>
      <c r="J68" s="244"/>
      <c r="K68" s="244"/>
      <c r="L68" s="244"/>
      <c r="M68" s="244"/>
      <c r="N68" s="244"/>
      <c r="O68" s="244"/>
      <c r="P68" s="322"/>
      <c r="Q68" s="244"/>
      <c r="R68" s="323"/>
    </row>
    <row r="69" spans="1:18" ht="12.75" customHeight="1">
      <c r="A69" s="244"/>
      <c r="B69" s="244"/>
      <c r="C69" s="244"/>
      <c r="D69" s="244"/>
      <c r="E69" s="244"/>
      <c r="F69" s="244"/>
      <c r="G69" s="322"/>
      <c r="H69" s="244"/>
      <c r="I69" s="323"/>
      <c r="J69" s="244"/>
      <c r="K69" s="244"/>
      <c r="L69" s="244"/>
      <c r="M69" s="244"/>
      <c r="N69" s="244"/>
      <c r="O69" s="244"/>
      <c r="P69" s="322"/>
      <c r="Q69" s="244"/>
      <c r="R69" s="323"/>
    </row>
    <row r="70" spans="1:18">
      <c r="A70" s="244"/>
      <c r="B70" s="244"/>
      <c r="C70" s="244"/>
      <c r="D70" s="244"/>
      <c r="E70" s="244"/>
      <c r="F70" s="244"/>
      <c r="G70" s="322"/>
      <c r="H70" s="244"/>
      <c r="I70" s="323"/>
      <c r="J70" s="244"/>
      <c r="K70" s="244"/>
      <c r="L70" s="244"/>
      <c r="M70" s="244"/>
      <c r="N70" s="244"/>
      <c r="O70" s="244"/>
      <c r="P70" s="322"/>
      <c r="Q70" s="244"/>
      <c r="R70" s="323"/>
    </row>
    <row r="71" spans="1:18">
      <c r="A71" s="244"/>
      <c r="B71" s="244"/>
      <c r="C71" s="244"/>
      <c r="D71" s="244"/>
      <c r="E71" s="244"/>
      <c r="F71" s="244"/>
      <c r="G71" s="322"/>
      <c r="H71" s="244"/>
      <c r="I71" s="323"/>
      <c r="J71" s="244"/>
      <c r="K71" s="244"/>
      <c r="L71" s="244"/>
      <c r="M71" s="244"/>
      <c r="N71" s="244"/>
      <c r="O71" s="244"/>
      <c r="P71" s="322"/>
      <c r="Q71" s="244"/>
      <c r="R71" s="323"/>
    </row>
    <row r="72" spans="1:18">
      <c r="A72" s="244"/>
      <c r="B72" s="244"/>
      <c r="C72" s="244"/>
      <c r="D72" s="244"/>
      <c r="E72" s="244"/>
      <c r="F72" s="244"/>
      <c r="G72" s="322"/>
      <c r="H72" s="244"/>
      <c r="I72" s="323"/>
      <c r="J72" s="244"/>
      <c r="K72" s="244"/>
      <c r="L72" s="244"/>
      <c r="M72" s="244"/>
      <c r="N72" s="244"/>
      <c r="O72" s="244"/>
      <c r="P72" s="322"/>
      <c r="Q72" s="244"/>
      <c r="R72" s="323"/>
    </row>
    <row r="73" spans="1:18" s="244" customFormat="1">
      <c r="G73" s="322"/>
      <c r="I73" s="323"/>
      <c r="P73" s="322"/>
      <c r="R73" s="323"/>
    </row>
    <row r="74" spans="1:18" s="244" customFormat="1">
      <c r="G74" s="322"/>
      <c r="I74" s="323"/>
      <c r="P74" s="322"/>
      <c r="R74" s="323"/>
    </row>
    <row r="75" spans="1:18" s="244" customFormat="1">
      <c r="G75" s="322"/>
      <c r="I75" s="323"/>
      <c r="P75" s="322"/>
      <c r="R75" s="323"/>
    </row>
    <row r="76" spans="1:18" s="244" customFormat="1">
      <c r="G76" s="322"/>
      <c r="I76" s="323"/>
      <c r="P76" s="322"/>
      <c r="R76" s="323"/>
    </row>
    <row r="77" spans="1:18" s="244" customFormat="1">
      <c r="G77" s="322"/>
      <c r="I77" s="323"/>
      <c r="P77" s="322"/>
      <c r="R77" s="323"/>
    </row>
    <row r="78" spans="1:18" s="244" customFormat="1">
      <c r="G78" s="322"/>
      <c r="I78" s="323"/>
      <c r="P78" s="322"/>
      <c r="R78" s="323"/>
    </row>
    <row r="79" spans="1:18" s="244" customFormat="1">
      <c r="G79" s="322"/>
      <c r="I79" s="323"/>
      <c r="P79" s="322"/>
      <c r="R79" s="323"/>
    </row>
    <row r="80" spans="1:18" s="244" customFormat="1">
      <c r="G80" s="322"/>
      <c r="I80" s="323"/>
      <c r="P80" s="322"/>
      <c r="R80" s="323"/>
    </row>
    <row r="81" spans="7:18" s="244" customFormat="1">
      <c r="G81" s="322"/>
      <c r="I81" s="323"/>
      <c r="P81" s="322"/>
      <c r="R81" s="323"/>
    </row>
    <row r="82" spans="7:18" s="244" customFormat="1">
      <c r="G82" s="322"/>
      <c r="I82" s="323"/>
      <c r="P82" s="322"/>
      <c r="R82" s="323"/>
    </row>
    <row r="83" spans="7:18" s="244" customFormat="1">
      <c r="G83" s="322"/>
      <c r="I83" s="323"/>
      <c r="P83" s="322"/>
      <c r="R83" s="323"/>
    </row>
    <row r="84" spans="7:18" s="244" customFormat="1">
      <c r="G84" s="322"/>
      <c r="I84" s="323"/>
      <c r="P84" s="322"/>
      <c r="R84" s="323"/>
    </row>
    <row r="85" spans="7:18" s="244" customFormat="1">
      <c r="G85" s="322"/>
      <c r="I85" s="323"/>
      <c r="P85" s="322"/>
      <c r="R85" s="323"/>
    </row>
    <row r="86" spans="7:18" s="244" customFormat="1">
      <c r="G86" s="322"/>
      <c r="I86" s="323"/>
      <c r="P86" s="322"/>
      <c r="R86" s="323"/>
    </row>
    <row r="87" spans="7:18" s="244" customFormat="1">
      <c r="G87" s="322"/>
      <c r="I87" s="323"/>
      <c r="P87" s="322"/>
      <c r="R87" s="323"/>
    </row>
    <row r="88" spans="7:18" s="244" customFormat="1">
      <c r="G88" s="322"/>
      <c r="I88" s="323"/>
      <c r="P88" s="322"/>
      <c r="R88" s="323"/>
    </row>
    <row r="89" spans="7:18" s="244" customFormat="1">
      <c r="G89" s="322"/>
      <c r="I89" s="323"/>
      <c r="P89" s="322"/>
      <c r="R89" s="323"/>
    </row>
    <row r="90" spans="7:18" s="244" customFormat="1">
      <c r="G90" s="322"/>
      <c r="I90" s="323"/>
      <c r="P90" s="322"/>
      <c r="R90" s="323"/>
    </row>
    <row r="91" spans="7:18" s="244" customFormat="1">
      <c r="G91" s="322"/>
      <c r="I91" s="323"/>
      <c r="P91" s="322"/>
      <c r="R91" s="323"/>
    </row>
    <row r="92" spans="7:18" s="244" customFormat="1">
      <c r="G92" s="322"/>
      <c r="I92" s="323"/>
      <c r="P92" s="322"/>
      <c r="R92" s="323"/>
    </row>
    <row r="93" spans="7:18" s="244" customFormat="1">
      <c r="G93" s="322"/>
      <c r="I93" s="323"/>
      <c r="P93" s="322"/>
      <c r="R93" s="323"/>
    </row>
    <row r="94" spans="7:18" s="244" customFormat="1">
      <c r="G94" s="322"/>
      <c r="I94" s="323"/>
      <c r="P94" s="322"/>
      <c r="R94" s="323"/>
    </row>
    <row r="95" spans="7:18" s="244" customFormat="1">
      <c r="G95" s="322"/>
      <c r="I95" s="323"/>
      <c r="P95" s="322"/>
      <c r="R95" s="323"/>
    </row>
    <row r="96" spans="7:18" s="244" customFormat="1">
      <c r="G96" s="322"/>
      <c r="I96" s="323"/>
      <c r="P96" s="322"/>
      <c r="R96" s="323"/>
    </row>
    <row r="97" spans="7:18" s="244" customFormat="1">
      <c r="G97" s="322"/>
      <c r="I97" s="323"/>
      <c r="P97" s="322"/>
      <c r="R97" s="323"/>
    </row>
    <row r="98" spans="7:18" s="244" customFormat="1">
      <c r="G98" s="322"/>
      <c r="I98" s="323"/>
      <c r="P98" s="322"/>
      <c r="R98" s="323"/>
    </row>
    <row r="99" spans="7:18" s="244" customFormat="1">
      <c r="G99" s="322"/>
      <c r="I99" s="323"/>
      <c r="P99" s="322"/>
      <c r="R99" s="323"/>
    </row>
    <row r="100" spans="7:18" s="244" customFormat="1">
      <c r="G100" s="322"/>
      <c r="I100" s="323"/>
      <c r="P100" s="322"/>
      <c r="R100" s="323"/>
    </row>
    <row r="101" spans="7:18" s="244" customFormat="1">
      <c r="G101" s="322"/>
      <c r="I101" s="323"/>
      <c r="P101" s="322"/>
      <c r="R101" s="323"/>
    </row>
    <row r="102" spans="7:18" s="244" customFormat="1">
      <c r="G102" s="322"/>
      <c r="I102" s="323"/>
      <c r="P102" s="322"/>
      <c r="R102" s="323"/>
    </row>
    <row r="103" spans="7:18" s="244" customFormat="1">
      <c r="G103" s="322"/>
      <c r="I103" s="323"/>
      <c r="P103" s="322"/>
      <c r="R103" s="323"/>
    </row>
    <row r="104" spans="7:18" s="244" customFormat="1">
      <c r="G104" s="322"/>
      <c r="I104" s="323"/>
      <c r="P104" s="322"/>
      <c r="R104" s="323"/>
    </row>
    <row r="105" spans="7:18" s="244" customFormat="1">
      <c r="G105" s="322"/>
      <c r="I105" s="323"/>
      <c r="P105" s="322"/>
      <c r="R105" s="323"/>
    </row>
    <row r="106" spans="7:18" s="244" customFormat="1">
      <c r="G106" s="322"/>
      <c r="I106" s="323"/>
      <c r="P106" s="322"/>
      <c r="R106" s="323"/>
    </row>
    <row r="107" spans="7:18" s="244" customFormat="1">
      <c r="G107" s="322"/>
      <c r="I107" s="323"/>
      <c r="P107" s="322"/>
      <c r="R107" s="323"/>
    </row>
    <row r="108" spans="7:18" s="244" customFormat="1">
      <c r="G108" s="322"/>
      <c r="I108" s="323"/>
      <c r="P108" s="322"/>
      <c r="R108" s="323"/>
    </row>
    <row r="109" spans="7:18" s="244" customFormat="1">
      <c r="G109" s="322"/>
      <c r="I109" s="323"/>
      <c r="P109" s="322"/>
      <c r="R109" s="323"/>
    </row>
    <row r="110" spans="7:18" s="244" customFormat="1">
      <c r="G110" s="322"/>
      <c r="I110" s="323"/>
      <c r="P110" s="322"/>
      <c r="R110" s="323"/>
    </row>
    <row r="111" spans="7:18" s="244" customFormat="1">
      <c r="G111" s="322"/>
      <c r="I111" s="323"/>
      <c r="P111" s="322"/>
      <c r="R111" s="323"/>
    </row>
    <row r="112" spans="7:18" s="244" customFormat="1">
      <c r="G112" s="322"/>
      <c r="I112" s="323"/>
      <c r="P112" s="322"/>
      <c r="R112" s="323"/>
    </row>
    <row r="113" spans="7:18" s="244" customFormat="1">
      <c r="G113" s="322"/>
      <c r="I113" s="323"/>
      <c r="P113" s="322"/>
      <c r="R113" s="323"/>
    </row>
    <row r="114" spans="7:18" s="244" customFormat="1">
      <c r="G114" s="322"/>
      <c r="I114" s="323"/>
      <c r="P114" s="322"/>
      <c r="R114" s="323"/>
    </row>
    <row r="115" spans="7:18" s="244" customFormat="1">
      <c r="G115" s="322"/>
      <c r="I115" s="323"/>
      <c r="P115" s="322"/>
      <c r="R115" s="323"/>
    </row>
    <row r="116" spans="7:18" s="244" customFormat="1">
      <c r="G116" s="322"/>
      <c r="I116" s="323"/>
      <c r="P116" s="322"/>
      <c r="R116" s="323"/>
    </row>
    <row r="117" spans="7:18" s="244" customFormat="1">
      <c r="G117" s="322"/>
      <c r="I117" s="323"/>
      <c r="P117" s="322"/>
      <c r="R117" s="323"/>
    </row>
    <row r="118" spans="7:18" s="244" customFormat="1">
      <c r="G118" s="322"/>
      <c r="I118" s="323"/>
      <c r="P118" s="322"/>
      <c r="R118" s="323"/>
    </row>
    <row r="119" spans="7:18" s="244" customFormat="1">
      <c r="G119" s="322"/>
      <c r="I119" s="323"/>
      <c r="P119" s="322"/>
      <c r="R119" s="323"/>
    </row>
    <row r="120" spans="7:18" s="244" customFormat="1">
      <c r="G120" s="322"/>
      <c r="I120" s="323"/>
      <c r="P120" s="322"/>
      <c r="R120" s="323"/>
    </row>
    <row r="121" spans="7:18" s="244" customFormat="1">
      <c r="G121" s="322"/>
      <c r="I121" s="323"/>
      <c r="P121" s="322"/>
      <c r="R121" s="323"/>
    </row>
    <row r="122" spans="7:18" s="244" customFormat="1">
      <c r="G122" s="322"/>
      <c r="I122" s="323"/>
      <c r="P122" s="322"/>
      <c r="R122" s="323"/>
    </row>
    <row r="123" spans="7:18" s="244" customFormat="1">
      <c r="G123" s="322"/>
      <c r="I123" s="323"/>
      <c r="P123" s="322"/>
      <c r="R123" s="323"/>
    </row>
    <row r="124" spans="7:18" s="244" customFormat="1">
      <c r="G124" s="322"/>
      <c r="I124" s="323"/>
      <c r="P124" s="322"/>
      <c r="R124" s="323"/>
    </row>
    <row r="125" spans="7:18" s="244" customFormat="1">
      <c r="G125" s="322"/>
      <c r="I125" s="323"/>
      <c r="P125" s="322"/>
      <c r="R125" s="323"/>
    </row>
    <row r="126" spans="7:18" s="244" customFormat="1">
      <c r="G126" s="322"/>
      <c r="I126" s="323"/>
      <c r="P126" s="322"/>
      <c r="R126" s="323"/>
    </row>
    <row r="127" spans="7:18" s="244" customFormat="1">
      <c r="G127" s="322"/>
      <c r="I127" s="323"/>
      <c r="P127" s="322"/>
      <c r="R127" s="323"/>
    </row>
    <row r="128" spans="7:18" s="244" customFormat="1">
      <c r="G128" s="322"/>
      <c r="I128" s="323"/>
      <c r="P128" s="322"/>
      <c r="R128" s="323"/>
    </row>
    <row r="129" spans="7:18" s="244" customFormat="1">
      <c r="G129" s="322"/>
      <c r="I129" s="323"/>
      <c r="P129" s="322"/>
      <c r="R129" s="323"/>
    </row>
    <row r="130" spans="7:18" s="244" customFormat="1">
      <c r="G130" s="322"/>
      <c r="I130" s="323"/>
      <c r="P130" s="322"/>
      <c r="R130" s="323"/>
    </row>
    <row r="131" spans="7:18" s="244" customFormat="1">
      <c r="G131" s="322"/>
      <c r="I131" s="323"/>
      <c r="P131" s="322"/>
      <c r="R131" s="323"/>
    </row>
    <row r="132" spans="7:18" s="244" customFormat="1">
      <c r="G132" s="322"/>
      <c r="I132" s="323"/>
      <c r="P132" s="322"/>
      <c r="R132" s="323"/>
    </row>
    <row r="133" spans="7:18" s="244" customFormat="1">
      <c r="G133" s="322"/>
      <c r="I133" s="323"/>
      <c r="P133" s="322"/>
      <c r="R133" s="323"/>
    </row>
    <row r="134" spans="7:18" s="244" customFormat="1">
      <c r="G134" s="322"/>
      <c r="I134" s="323"/>
      <c r="P134" s="322"/>
      <c r="R134" s="323"/>
    </row>
    <row r="135" spans="7:18" s="244" customFormat="1">
      <c r="G135" s="322"/>
      <c r="I135" s="323"/>
      <c r="P135" s="322"/>
      <c r="R135" s="323"/>
    </row>
    <row r="136" spans="7:18" s="244" customFormat="1">
      <c r="G136" s="322"/>
      <c r="I136" s="323"/>
      <c r="P136" s="322"/>
      <c r="R136" s="323"/>
    </row>
    <row r="137" spans="7:18" s="244" customFormat="1">
      <c r="G137" s="322"/>
      <c r="I137" s="323"/>
      <c r="P137" s="322"/>
      <c r="R137" s="323"/>
    </row>
    <row r="138" spans="7:18" s="244" customFormat="1">
      <c r="G138" s="322"/>
      <c r="I138" s="323"/>
      <c r="P138" s="322"/>
      <c r="R138" s="323"/>
    </row>
    <row r="139" spans="7:18" s="244" customFormat="1">
      <c r="G139" s="322"/>
      <c r="I139" s="323"/>
      <c r="P139" s="322"/>
      <c r="R139" s="323"/>
    </row>
    <row r="140" spans="7:18" s="244" customFormat="1">
      <c r="G140" s="322"/>
      <c r="I140" s="323"/>
      <c r="P140" s="322"/>
      <c r="R140" s="323"/>
    </row>
    <row r="141" spans="7:18" s="244" customFormat="1">
      <c r="G141" s="322"/>
      <c r="I141" s="323"/>
      <c r="P141" s="322"/>
      <c r="R141" s="323"/>
    </row>
    <row r="142" spans="7:18" s="244" customFormat="1">
      <c r="G142" s="322"/>
      <c r="I142" s="323"/>
      <c r="P142" s="322"/>
      <c r="R142" s="323"/>
    </row>
    <row r="143" spans="7:18" s="244" customFormat="1">
      <c r="G143" s="322"/>
      <c r="I143" s="323"/>
      <c r="P143" s="322"/>
      <c r="R143" s="323"/>
    </row>
    <row r="144" spans="7:18" s="244" customFormat="1">
      <c r="G144" s="322"/>
      <c r="I144" s="323"/>
      <c r="P144" s="322"/>
      <c r="R144" s="323"/>
    </row>
    <row r="145" spans="7:18" s="244" customFormat="1">
      <c r="G145" s="322"/>
      <c r="I145" s="323"/>
      <c r="P145" s="322"/>
      <c r="R145" s="323"/>
    </row>
    <row r="146" spans="7:18" s="244" customFormat="1">
      <c r="G146" s="322"/>
      <c r="I146" s="323"/>
      <c r="P146" s="322"/>
      <c r="R146" s="323"/>
    </row>
    <row r="147" spans="7:18" s="244" customFormat="1">
      <c r="G147" s="322"/>
      <c r="I147" s="323"/>
      <c r="P147" s="322"/>
      <c r="R147" s="323"/>
    </row>
    <row r="148" spans="7:18" s="244" customFormat="1">
      <c r="G148" s="322"/>
      <c r="I148" s="323"/>
      <c r="P148" s="322"/>
      <c r="R148" s="323"/>
    </row>
    <row r="149" spans="7:18" s="244" customFormat="1">
      <c r="G149" s="322"/>
      <c r="I149" s="323"/>
      <c r="P149" s="322"/>
      <c r="R149" s="323"/>
    </row>
    <row r="150" spans="7:18" s="244" customFormat="1">
      <c r="G150" s="322"/>
      <c r="I150" s="323"/>
      <c r="P150" s="322"/>
      <c r="R150" s="323"/>
    </row>
    <row r="151" spans="7:18" s="244" customFormat="1">
      <c r="G151" s="322"/>
      <c r="I151" s="323"/>
      <c r="P151" s="322"/>
      <c r="R151" s="323"/>
    </row>
    <row r="152" spans="7:18" s="244" customFormat="1">
      <c r="G152" s="322"/>
      <c r="I152" s="323"/>
      <c r="P152" s="322"/>
      <c r="R152" s="323"/>
    </row>
    <row r="153" spans="7:18" s="244" customFormat="1">
      <c r="G153" s="322"/>
      <c r="I153" s="323"/>
      <c r="P153" s="322"/>
      <c r="R153" s="323"/>
    </row>
    <row r="154" spans="7:18" s="244" customFormat="1">
      <c r="G154" s="322"/>
      <c r="I154" s="323"/>
      <c r="P154" s="322"/>
      <c r="R154" s="323"/>
    </row>
    <row r="155" spans="7:18" s="244" customFormat="1">
      <c r="G155" s="322"/>
      <c r="I155" s="323"/>
      <c r="P155" s="322"/>
      <c r="R155" s="323"/>
    </row>
    <row r="156" spans="7:18" s="244" customFormat="1">
      <c r="G156" s="322"/>
      <c r="I156" s="323"/>
      <c r="P156" s="322"/>
      <c r="R156" s="323"/>
    </row>
    <row r="157" spans="7:18" s="244" customFormat="1">
      <c r="G157" s="322"/>
      <c r="I157" s="323"/>
      <c r="P157" s="322"/>
      <c r="R157" s="323"/>
    </row>
    <row r="158" spans="7:18" s="244" customFormat="1">
      <c r="G158" s="322"/>
      <c r="I158" s="323"/>
      <c r="P158" s="322"/>
      <c r="R158" s="323"/>
    </row>
    <row r="159" spans="7:18" s="244" customFormat="1">
      <c r="G159" s="322"/>
      <c r="I159" s="323"/>
      <c r="P159" s="322"/>
      <c r="R159" s="323"/>
    </row>
    <row r="160" spans="7:18" s="244" customFormat="1">
      <c r="G160" s="322"/>
      <c r="I160" s="323"/>
      <c r="P160" s="322"/>
      <c r="R160" s="323"/>
    </row>
    <row r="161" spans="7:18" s="244" customFormat="1">
      <c r="G161" s="322"/>
      <c r="I161" s="323"/>
      <c r="P161" s="322"/>
      <c r="R161" s="323"/>
    </row>
    <row r="162" spans="7:18" s="244" customFormat="1">
      <c r="G162" s="322"/>
      <c r="I162" s="323"/>
      <c r="P162" s="322"/>
      <c r="R162" s="323"/>
    </row>
    <row r="163" spans="7:18" s="244" customFormat="1">
      <c r="G163" s="322"/>
      <c r="I163" s="323"/>
      <c r="P163" s="322"/>
      <c r="R163" s="323"/>
    </row>
    <row r="164" spans="7:18" s="244" customFormat="1">
      <c r="G164" s="322"/>
      <c r="I164" s="323"/>
      <c r="P164" s="322"/>
      <c r="R164" s="323"/>
    </row>
    <row r="165" spans="7:18" s="244" customFormat="1">
      <c r="G165" s="322"/>
      <c r="I165" s="323"/>
      <c r="P165" s="322"/>
      <c r="R165" s="323"/>
    </row>
    <row r="166" spans="7:18" s="244" customFormat="1">
      <c r="G166" s="322"/>
      <c r="I166" s="323"/>
      <c r="P166" s="322"/>
      <c r="R166" s="323"/>
    </row>
    <row r="167" spans="7:18" s="244" customFormat="1">
      <c r="G167" s="322"/>
      <c r="I167" s="323"/>
      <c r="P167" s="322"/>
      <c r="R167" s="323"/>
    </row>
    <row r="168" spans="7:18" s="244" customFormat="1">
      <c r="G168" s="322"/>
      <c r="I168" s="323"/>
      <c r="P168" s="322"/>
      <c r="R168" s="323"/>
    </row>
    <row r="169" spans="7:18" s="244" customFormat="1">
      <c r="G169" s="322"/>
      <c r="I169" s="323"/>
      <c r="P169" s="322"/>
      <c r="R169" s="323"/>
    </row>
    <row r="170" spans="7:18" s="244" customFormat="1">
      <c r="G170" s="322"/>
      <c r="I170" s="323"/>
      <c r="P170" s="322"/>
      <c r="R170" s="323"/>
    </row>
    <row r="171" spans="7:18" s="244" customFormat="1">
      <c r="G171" s="322"/>
      <c r="I171" s="323"/>
      <c r="P171" s="322"/>
      <c r="R171" s="323"/>
    </row>
    <row r="172" spans="7:18" s="244" customFormat="1">
      <c r="G172" s="322"/>
      <c r="I172" s="323"/>
      <c r="P172" s="322"/>
      <c r="R172" s="323"/>
    </row>
    <row r="173" spans="7:18" s="244" customFormat="1">
      <c r="G173" s="322"/>
      <c r="I173" s="323"/>
      <c r="P173" s="322"/>
      <c r="R173" s="323"/>
    </row>
    <row r="174" spans="7:18" s="244" customFormat="1">
      <c r="G174" s="322"/>
      <c r="I174" s="323"/>
      <c r="P174" s="322"/>
      <c r="R174" s="323"/>
    </row>
    <row r="175" spans="7:18" s="244" customFormat="1">
      <c r="G175" s="322"/>
      <c r="I175" s="323"/>
      <c r="P175" s="322"/>
      <c r="R175" s="323"/>
    </row>
    <row r="176" spans="7:18" s="244" customFormat="1">
      <c r="G176" s="322"/>
      <c r="I176" s="323"/>
      <c r="P176" s="322"/>
      <c r="R176" s="323"/>
    </row>
    <row r="177" spans="7:18" s="244" customFormat="1">
      <c r="G177" s="322"/>
      <c r="I177" s="323"/>
      <c r="P177" s="322"/>
      <c r="R177" s="323"/>
    </row>
    <row r="178" spans="7:18" s="244" customFormat="1">
      <c r="G178" s="322"/>
      <c r="I178" s="323"/>
      <c r="P178" s="322"/>
      <c r="R178" s="323"/>
    </row>
    <row r="179" spans="7:18" s="244" customFormat="1">
      <c r="G179" s="322"/>
      <c r="I179" s="323"/>
      <c r="P179" s="322"/>
      <c r="R179" s="323"/>
    </row>
    <row r="180" spans="7:18" s="244" customFormat="1">
      <c r="G180" s="322"/>
      <c r="I180" s="323"/>
      <c r="P180" s="322"/>
      <c r="R180" s="323"/>
    </row>
    <row r="181" spans="7:18" s="244" customFormat="1">
      <c r="G181" s="322"/>
      <c r="I181" s="323"/>
      <c r="P181" s="322"/>
      <c r="R181" s="323"/>
    </row>
    <row r="182" spans="7:18" s="244" customFormat="1">
      <c r="G182" s="322"/>
      <c r="I182" s="323"/>
      <c r="P182" s="322"/>
      <c r="R182" s="323"/>
    </row>
    <row r="183" spans="7:18" s="244" customFormat="1">
      <c r="G183" s="322"/>
      <c r="I183" s="323"/>
      <c r="P183" s="322"/>
      <c r="R183" s="323"/>
    </row>
    <row r="184" spans="7:18" s="244" customFormat="1">
      <c r="G184" s="322"/>
      <c r="I184" s="323"/>
      <c r="P184" s="322"/>
      <c r="R184" s="323"/>
    </row>
    <row r="185" spans="7:18" s="244" customFormat="1">
      <c r="G185" s="322"/>
      <c r="I185" s="323"/>
      <c r="P185" s="322"/>
      <c r="R185" s="323"/>
    </row>
    <row r="186" spans="7:18" s="244" customFormat="1">
      <c r="G186" s="322"/>
      <c r="I186" s="323"/>
      <c r="P186" s="322"/>
      <c r="R186" s="323"/>
    </row>
    <row r="187" spans="7:18" s="244" customFormat="1">
      <c r="G187" s="322"/>
      <c r="I187" s="323"/>
      <c r="P187" s="322"/>
      <c r="R187" s="323"/>
    </row>
    <row r="188" spans="7:18" s="244" customFormat="1">
      <c r="G188" s="322"/>
      <c r="I188" s="323"/>
      <c r="P188" s="322"/>
      <c r="R188" s="323"/>
    </row>
    <row r="189" spans="7:18" s="244" customFormat="1">
      <c r="G189" s="322"/>
      <c r="I189" s="323"/>
      <c r="P189" s="322"/>
      <c r="R189" s="323"/>
    </row>
    <row r="190" spans="7:18" s="244" customFormat="1">
      <c r="G190" s="322"/>
      <c r="I190" s="323"/>
      <c r="P190" s="322"/>
      <c r="R190" s="323"/>
    </row>
    <row r="191" spans="7:18" s="244" customFormat="1">
      <c r="G191" s="322"/>
      <c r="I191" s="323"/>
      <c r="P191" s="322"/>
      <c r="R191" s="323"/>
    </row>
    <row r="192" spans="7:18" s="244" customFormat="1">
      <c r="G192" s="322"/>
      <c r="I192" s="323"/>
      <c r="P192" s="322"/>
      <c r="R192" s="323"/>
    </row>
    <row r="193" spans="7:18" s="244" customFormat="1">
      <c r="G193" s="322"/>
      <c r="I193" s="323"/>
      <c r="P193" s="322"/>
      <c r="R193" s="323"/>
    </row>
    <row r="194" spans="7:18" s="244" customFormat="1">
      <c r="G194" s="322"/>
      <c r="I194" s="323"/>
      <c r="P194" s="322"/>
      <c r="R194" s="323"/>
    </row>
    <row r="195" spans="7:18" s="244" customFormat="1">
      <c r="G195" s="322"/>
      <c r="I195" s="323"/>
      <c r="P195" s="322"/>
      <c r="R195" s="323"/>
    </row>
    <row r="196" spans="7:18" s="244" customFormat="1">
      <c r="G196" s="322"/>
      <c r="I196" s="323"/>
      <c r="P196" s="322"/>
      <c r="R196" s="323"/>
    </row>
    <row r="197" spans="7:18" s="244" customFormat="1">
      <c r="G197" s="322"/>
      <c r="I197" s="323"/>
      <c r="P197" s="322"/>
      <c r="R197" s="323"/>
    </row>
    <row r="198" spans="7:18" s="244" customFormat="1">
      <c r="G198" s="322"/>
      <c r="I198" s="323"/>
      <c r="P198" s="322"/>
      <c r="R198" s="323"/>
    </row>
    <row r="199" spans="7:18" s="244" customFormat="1">
      <c r="G199" s="322"/>
      <c r="I199" s="323"/>
      <c r="P199" s="322"/>
      <c r="R199" s="323"/>
    </row>
    <row r="200" spans="7:18" s="244" customFormat="1">
      <c r="G200" s="322"/>
      <c r="I200" s="323"/>
      <c r="P200" s="322"/>
      <c r="R200" s="323"/>
    </row>
    <row r="201" spans="7:18" s="244" customFormat="1">
      <c r="G201" s="322"/>
      <c r="I201" s="323"/>
      <c r="P201" s="322"/>
      <c r="R201" s="323"/>
    </row>
    <row r="202" spans="7:18" s="244" customFormat="1">
      <c r="G202" s="322"/>
      <c r="I202" s="323"/>
      <c r="P202" s="322"/>
      <c r="R202" s="323"/>
    </row>
    <row r="203" spans="7:18" s="244" customFormat="1">
      <c r="G203" s="322"/>
      <c r="I203" s="323"/>
      <c r="P203" s="322"/>
      <c r="R203" s="323"/>
    </row>
    <row r="204" spans="7:18" s="244" customFormat="1">
      <c r="G204" s="322"/>
      <c r="I204" s="323"/>
      <c r="P204" s="322"/>
      <c r="R204" s="323"/>
    </row>
    <row r="205" spans="7:18" s="244" customFormat="1">
      <c r="G205" s="322"/>
      <c r="I205" s="323"/>
      <c r="P205" s="322"/>
      <c r="R205" s="323"/>
    </row>
    <row r="206" spans="7:18" s="244" customFormat="1">
      <c r="G206" s="322"/>
      <c r="I206" s="323"/>
      <c r="P206" s="322"/>
      <c r="R206" s="323"/>
    </row>
    <row r="207" spans="7:18" s="244" customFormat="1">
      <c r="G207" s="322"/>
      <c r="I207" s="323"/>
      <c r="P207" s="322"/>
      <c r="R207" s="323"/>
    </row>
    <row r="208" spans="7:18" s="244" customFormat="1">
      <c r="G208" s="322"/>
      <c r="I208" s="323"/>
      <c r="P208" s="322"/>
      <c r="R208" s="323"/>
    </row>
    <row r="209" spans="7:18" s="244" customFormat="1">
      <c r="G209" s="322"/>
      <c r="I209" s="323"/>
      <c r="P209" s="322"/>
      <c r="R209" s="323"/>
    </row>
    <row r="210" spans="7:18" s="244" customFormat="1">
      <c r="G210" s="322"/>
      <c r="I210" s="323"/>
      <c r="P210" s="322"/>
      <c r="R210" s="323"/>
    </row>
    <row r="211" spans="7:18" s="244" customFormat="1">
      <c r="G211" s="322"/>
      <c r="I211" s="323"/>
      <c r="P211" s="322"/>
      <c r="R211" s="323"/>
    </row>
    <row r="212" spans="7:18" s="244" customFormat="1">
      <c r="G212" s="322"/>
      <c r="I212" s="323"/>
      <c r="P212" s="322"/>
      <c r="R212" s="323"/>
    </row>
    <row r="213" spans="7:18" s="244" customFormat="1">
      <c r="G213" s="322"/>
      <c r="I213" s="323"/>
      <c r="P213" s="322"/>
      <c r="R213" s="323"/>
    </row>
    <row r="214" spans="7:18" s="244" customFormat="1">
      <c r="G214" s="322"/>
      <c r="I214" s="323"/>
      <c r="P214" s="322"/>
      <c r="R214" s="323"/>
    </row>
    <row r="215" spans="7:18" s="244" customFormat="1">
      <c r="G215" s="322"/>
      <c r="I215" s="323"/>
      <c r="P215" s="322"/>
      <c r="R215" s="323"/>
    </row>
    <row r="216" spans="7:18" s="244" customFormat="1">
      <c r="G216" s="322"/>
      <c r="I216" s="323"/>
      <c r="P216" s="322"/>
      <c r="R216" s="323"/>
    </row>
    <row r="217" spans="7:18" s="244" customFormat="1">
      <c r="G217" s="322"/>
      <c r="I217" s="323"/>
      <c r="P217" s="322"/>
      <c r="R217" s="323"/>
    </row>
    <row r="218" spans="7:18" s="244" customFormat="1">
      <c r="G218" s="322"/>
      <c r="I218" s="323"/>
      <c r="P218" s="322"/>
      <c r="R218" s="323"/>
    </row>
    <row r="219" spans="7:18" s="244" customFormat="1">
      <c r="G219" s="322"/>
      <c r="I219" s="323"/>
      <c r="P219" s="322"/>
      <c r="R219" s="323"/>
    </row>
    <row r="220" spans="7:18" s="244" customFormat="1">
      <c r="G220" s="322"/>
      <c r="I220" s="323"/>
      <c r="P220" s="322"/>
      <c r="R220" s="323"/>
    </row>
    <row r="221" spans="7:18" s="244" customFormat="1">
      <c r="G221" s="322"/>
      <c r="I221" s="323"/>
      <c r="P221" s="322"/>
      <c r="R221" s="323"/>
    </row>
    <row r="222" spans="7:18" s="244" customFormat="1">
      <c r="G222" s="322"/>
      <c r="I222" s="323"/>
      <c r="P222" s="322"/>
      <c r="R222" s="323"/>
    </row>
    <row r="223" spans="7:18" s="244" customFormat="1">
      <c r="G223" s="322"/>
      <c r="I223" s="323"/>
      <c r="P223" s="322"/>
      <c r="R223" s="323"/>
    </row>
    <row r="224" spans="7:18" s="244" customFormat="1">
      <c r="G224" s="322"/>
      <c r="I224" s="323"/>
      <c r="P224" s="322"/>
      <c r="R224" s="323"/>
    </row>
    <row r="225" spans="7:18" s="244" customFormat="1">
      <c r="G225" s="322"/>
      <c r="I225" s="323"/>
      <c r="P225" s="322"/>
      <c r="R225" s="323"/>
    </row>
    <row r="226" spans="7:18" s="244" customFormat="1">
      <c r="G226" s="322"/>
      <c r="I226" s="323"/>
      <c r="P226" s="322"/>
      <c r="R226" s="323"/>
    </row>
    <row r="227" spans="7:18" s="244" customFormat="1">
      <c r="G227" s="322"/>
      <c r="I227" s="323"/>
      <c r="P227" s="322"/>
      <c r="R227" s="323"/>
    </row>
    <row r="228" spans="7:18" s="244" customFormat="1">
      <c r="G228" s="322"/>
      <c r="I228" s="323"/>
      <c r="P228" s="322"/>
      <c r="R228" s="323"/>
    </row>
    <row r="229" spans="7:18" s="244" customFormat="1">
      <c r="G229" s="322"/>
      <c r="I229" s="323"/>
      <c r="P229" s="322"/>
      <c r="R229" s="323"/>
    </row>
    <row r="230" spans="7:18" s="244" customFormat="1">
      <c r="G230" s="322"/>
      <c r="I230" s="323"/>
      <c r="P230" s="322"/>
      <c r="R230" s="323"/>
    </row>
    <row r="231" spans="7:18" s="244" customFormat="1">
      <c r="G231" s="322"/>
      <c r="I231" s="323"/>
      <c r="P231" s="322"/>
      <c r="R231" s="323"/>
    </row>
    <row r="232" spans="7:18" s="244" customFormat="1">
      <c r="G232" s="322"/>
      <c r="I232" s="323"/>
      <c r="P232" s="322"/>
      <c r="R232" s="323"/>
    </row>
    <row r="233" spans="7:18" s="244" customFormat="1">
      <c r="G233" s="322"/>
      <c r="I233" s="323"/>
      <c r="P233" s="322"/>
      <c r="R233" s="323"/>
    </row>
    <row r="234" spans="7:18" s="244" customFormat="1">
      <c r="G234" s="322"/>
      <c r="I234" s="323"/>
      <c r="P234" s="322"/>
      <c r="R234" s="323"/>
    </row>
    <row r="235" spans="7:18" s="244" customFormat="1">
      <c r="G235" s="322"/>
      <c r="I235" s="323"/>
      <c r="P235" s="322"/>
      <c r="R235" s="323"/>
    </row>
    <row r="236" spans="7:18" s="244" customFormat="1">
      <c r="G236" s="322"/>
      <c r="I236" s="323"/>
      <c r="P236" s="322"/>
      <c r="R236" s="323"/>
    </row>
    <row r="237" spans="7:18" s="244" customFormat="1">
      <c r="G237" s="322"/>
      <c r="I237" s="323"/>
      <c r="P237" s="322"/>
      <c r="R237" s="323"/>
    </row>
    <row r="238" spans="7:18" s="244" customFormat="1">
      <c r="G238" s="322"/>
      <c r="I238" s="323"/>
      <c r="P238" s="322"/>
      <c r="R238" s="323"/>
    </row>
    <row r="239" spans="7:18" s="244" customFormat="1">
      <c r="G239" s="322"/>
      <c r="I239" s="323"/>
      <c r="P239" s="322"/>
      <c r="R239" s="323"/>
    </row>
    <row r="240" spans="7:18" s="244" customFormat="1">
      <c r="G240" s="322"/>
      <c r="I240" s="323"/>
      <c r="P240" s="322"/>
      <c r="R240" s="323"/>
    </row>
    <row r="241" spans="7:18" s="244" customFormat="1">
      <c r="G241" s="322"/>
      <c r="I241" s="323"/>
      <c r="P241" s="322"/>
      <c r="R241" s="323"/>
    </row>
    <row r="242" spans="7:18" s="244" customFormat="1">
      <c r="G242" s="322"/>
      <c r="I242" s="323"/>
      <c r="P242" s="322"/>
      <c r="R242" s="323"/>
    </row>
    <row r="243" spans="7:18" s="244" customFormat="1">
      <c r="G243" s="322"/>
      <c r="I243" s="323"/>
      <c r="P243" s="322"/>
      <c r="R243" s="323"/>
    </row>
    <row r="244" spans="7:18" s="244" customFormat="1">
      <c r="G244" s="322"/>
      <c r="I244" s="323"/>
      <c r="P244" s="322"/>
      <c r="R244" s="323"/>
    </row>
    <row r="245" spans="7:18" s="244" customFormat="1">
      <c r="G245" s="322"/>
      <c r="I245" s="323"/>
      <c r="P245" s="322"/>
      <c r="R245" s="323"/>
    </row>
    <row r="246" spans="7:18" s="244" customFormat="1">
      <c r="G246" s="322"/>
      <c r="I246" s="323"/>
      <c r="P246" s="322"/>
      <c r="R246" s="323"/>
    </row>
    <row r="247" spans="7:18" s="244" customFormat="1">
      <c r="G247" s="322"/>
      <c r="I247" s="323"/>
      <c r="P247" s="322"/>
      <c r="R247" s="323"/>
    </row>
    <row r="248" spans="7:18" s="244" customFormat="1">
      <c r="G248" s="322"/>
      <c r="I248" s="323"/>
      <c r="P248" s="322"/>
      <c r="R248" s="323"/>
    </row>
    <row r="249" spans="7:18" s="244" customFormat="1">
      <c r="G249" s="322"/>
      <c r="I249" s="323"/>
      <c r="P249" s="322"/>
      <c r="R249" s="323"/>
    </row>
    <row r="250" spans="7:18" s="244" customFormat="1">
      <c r="G250" s="322"/>
      <c r="I250" s="323"/>
      <c r="P250" s="322"/>
      <c r="R250" s="323"/>
    </row>
    <row r="251" spans="7:18" s="244" customFormat="1">
      <c r="G251" s="322"/>
      <c r="I251" s="323"/>
      <c r="P251" s="322"/>
      <c r="R251" s="323"/>
    </row>
    <row r="252" spans="7:18" s="244" customFormat="1">
      <c r="G252" s="322"/>
      <c r="I252" s="323"/>
      <c r="P252" s="322"/>
      <c r="R252" s="323"/>
    </row>
    <row r="253" spans="7:18" s="244" customFormat="1">
      <c r="G253" s="322"/>
      <c r="I253" s="323"/>
      <c r="P253" s="322"/>
      <c r="R253" s="323"/>
    </row>
    <row r="254" spans="7:18" s="244" customFormat="1">
      <c r="G254" s="322"/>
      <c r="I254" s="323"/>
      <c r="P254" s="322"/>
      <c r="R254" s="323"/>
    </row>
    <row r="255" spans="7:18" s="244" customFormat="1">
      <c r="G255" s="322"/>
      <c r="I255" s="323"/>
      <c r="P255" s="322"/>
      <c r="R255" s="323"/>
    </row>
    <row r="256" spans="7:18" s="244" customFormat="1">
      <c r="G256" s="322"/>
      <c r="I256" s="323"/>
      <c r="P256" s="322"/>
      <c r="R256" s="323"/>
    </row>
    <row r="257" spans="7:18" s="244" customFormat="1">
      <c r="G257" s="322"/>
      <c r="I257" s="323"/>
      <c r="P257" s="322"/>
      <c r="R257" s="323"/>
    </row>
    <row r="258" spans="7:18" s="244" customFormat="1">
      <c r="G258" s="322"/>
      <c r="I258" s="323"/>
      <c r="P258" s="322"/>
      <c r="R258" s="323"/>
    </row>
    <row r="259" spans="7:18" s="244" customFormat="1">
      <c r="G259" s="322"/>
      <c r="I259" s="323"/>
      <c r="P259" s="322"/>
      <c r="R259" s="323"/>
    </row>
    <row r="260" spans="7:18" s="244" customFormat="1">
      <c r="G260" s="322"/>
      <c r="I260" s="323"/>
      <c r="P260" s="322"/>
      <c r="R260" s="323"/>
    </row>
    <row r="261" spans="7:18" s="244" customFormat="1">
      <c r="G261" s="322"/>
      <c r="I261" s="323"/>
      <c r="P261" s="322"/>
      <c r="R261" s="323"/>
    </row>
    <row r="262" spans="7:18" s="244" customFormat="1">
      <c r="G262" s="322"/>
      <c r="I262" s="323"/>
      <c r="P262" s="322"/>
      <c r="R262" s="323"/>
    </row>
    <row r="263" spans="7:18" s="244" customFormat="1">
      <c r="G263" s="322"/>
      <c r="I263" s="323"/>
      <c r="P263" s="322"/>
      <c r="R263" s="323"/>
    </row>
    <row r="264" spans="7:18" s="244" customFormat="1">
      <c r="G264" s="322"/>
      <c r="I264" s="323"/>
      <c r="P264" s="322"/>
      <c r="R264" s="323"/>
    </row>
    <row r="265" spans="7:18" s="244" customFormat="1">
      <c r="G265" s="322"/>
      <c r="I265" s="323"/>
      <c r="P265" s="322"/>
      <c r="R265" s="323"/>
    </row>
    <row r="266" spans="7:18" s="244" customFormat="1">
      <c r="G266" s="322"/>
      <c r="I266" s="323"/>
      <c r="P266" s="322"/>
      <c r="R266" s="323"/>
    </row>
    <row r="267" spans="7:18" s="244" customFormat="1">
      <c r="G267" s="322"/>
      <c r="I267" s="323"/>
      <c r="P267" s="322"/>
      <c r="R267" s="323"/>
    </row>
    <row r="268" spans="7:18" s="244" customFormat="1">
      <c r="G268" s="322"/>
      <c r="I268" s="323"/>
      <c r="P268" s="322"/>
      <c r="R268" s="323"/>
    </row>
    <row r="269" spans="7:18" s="244" customFormat="1">
      <c r="G269" s="322"/>
      <c r="I269" s="323"/>
      <c r="P269" s="322"/>
      <c r="R269" s="323"/>
    </row>
    <row r="270" spans="7:18" s="244" customFormat="1">
      <c r="G270" s="322"/>
      <c r="I270" s="323"/>
      <c r="P270" s="322"/>
      <c r="R270" s="323"/>
    </row>
    <row r="271" spans="7:18" s="244" customFormat="1">
      <c r="G271" s="322"/>
      <c r="I271" s="323"/>
      <c r="P271" s="322"/>
      <c r="R271" s="323"/>
    </row>
    <row r="272" spans="7:18" s="244" customFormat="1">
      <c r="G272" s="322"/>
      <c r="I272" s="323"/>
      <c r="P272" s="322"/>
      <c r="R272" s="323"/>
    </row>
    <row r="273" spans="7:18" s="244" customFormat="1">
      <c r="G273" s="322"/>
      <c r="I273" s="323"/>
      <c r="P273" s="322"/>
      <c r="R273" s="323"/>
    </row>
    <row r="274" spans="7:18" s="244" customFormat="1">
      <c r="G274" s="322"/>
      <c r="I274" s="323"/>
      <c r="P274" s="322"/>
      <c r="R274" s="323"/>
    </row>
    <row r="275" spans="7:18" s="244" customFormat="1">
      <c r="G275" s="322"/>
      <c r="I275" s="323"/>
      <c r="P275" s="322"/>
      <c r="R275" s="323"/>
    </row>
    <row r="276" spans="7:18" s="244" customFormat="1">
      <c r="G276" s="322"/>
      <c r="I276" s="323"/>
      <c r="P276" s="322"/>
      <c r="R276" s="323"/>
    </row>
    <row r="277" spans="7:18" s="244" customFormat="1">
      <c r="G277" s="322"/>
      <c r="I277" s="323"/>
      <c r="P277" s="322"/>
      <c r="R277" s="323"/>
    </row>
    <row r="278" spans="7:18" s="244" customFormat="1">
      <c r="G278" s="322"/>
      <c r="I278" s="323"/>
      <c r="P278" s="322"/>
      <c r="R278" s="323"/>
    </row>
    <row r="279" spans="7:18" s="244" customFormat="1">
      <c r="G279" s="322"/>
      <c r="I279" s="323"/>
      <c r="P279" s="322"/>
      <c r="R279" s="323"/>
    </row>
    <row r="280" spans="7:18" s="244" customFormat="1">
      <c r="G280" s="322"/>
      <c r="I280" s="323"/>
      <c r="P280" s="322"/>
      <c r="R280" s="323"/>
    </row>
    <row r="281" spans="7:18" s="244" customFormat="1">
      <c r="G281" s="322"/>
      <c r="I281" s="323"/>
      <c r="P281" s="322"/>
      <c r="R281" s="323"/>
    </row>
    <row r="282" spans="7:18" s="244" customFormat="1">
      <c r="G282" s="322"/>
      <c r="I282" s="323"/>
      <c r="P282" s="322"/>
      <c r="R282" s="323"/>
    </row>
    <row r="283" spans="7:18" s="244" customFormat="1">
      <c r="G283" s="322"/>
      <c r="I283" s="323"/>
      <c r="P283" s="322"/>
      <c r="R283" s="323"/>
    </row>
    <row r="284" spans="7:18" s="244" customFormat="1">
      <c r="G284" s="322"/>
      <c r="I284" s="323"/>
      <c r="P284" s="322"/>
      <c r="R284" s="323"/>
    </row>
    <row r="285" spans="7:18" s="244" customFormat="1">
      <c r="G285" s="322"/>
      <c r="I285" s="323"/>
      <c r="P285" s="322"/>
      <c r="R285" s="323"/>
    </row>
    <row r="286" spans="7:18" s="244" customFormat="1">
      <c r="G286" s="322"/>
      <c r="I286" s="323"/>
      <c r="P286" s="322"/>
      <c r="R286" s="323"/>
    </row>
    <row r="287" spans="7:18" s="244" customFormat="1">
      <c r="G287" s="322"/>
      <c r="I287" s="323"/>
      <c r="P287" s="322"/>
      <c r="R287" s="323"/>
    </row>
    <row r="288" spans="7:18" s="244" customFormat="1">
      <c r="G288" s="322"/>
      <c r="I288" s="323"/>
      <c r="P288" s="322"/>
      <c r="R288" s="323"/>
    </row>
    <row r="289" spans="7:18" s="244" customFormat="1">
      <c r="G289" s="322"/>
      <c r="I289" s="323"/>
      <c r="P289" s="322"/>
      <c r="R289" s="323"/>
    </row>
    <row r="290" spans="7:18" s="244" customFormat="1">
      <c r="G290" s="322"/>
      <c r="I290" s="323"/>
      <c r="P290" s="322"/>
      <c r="R290" s="323"/>
    </row>
    <row r="291" spans="7:18" s="244" customFormat="1">
      <c r="G291" s="322"/>
      <c r="I291" s="323"/>
      <c r="P291" s="322"/>
      <c r="R291" s="323"/>
    </row>
    <row r="292" spans="7:18" s="244" customFormat="1">
      <c r="G292" s="322"/>
      <c r="I292" s="323"/>
      <c r="P292" s="322"/>
      <c r="R292" s="323"/>
    </row>
    <row r="293" spans="7:18" s="244" customFormat="1">
      <c r="G293" s="322"/>
      <c r="I293" s="323"/>
      <c r="P293" s="322"/>
      <c r="R293" s="323"/>
    </row>
    <row r="294" spans="7:18" s="244" customFormat="1">
      <c r="G294" s="322"/>
      <c r="I294" s="323"/>
      <c r="P294" s="322"/>
      <c r="R294" s="323"/>
    </row>
    <row r="295" spans="7:18" s="244" customFormat="1">
      <c r="G295" s="322"/>
      <c r="I295" s="323"/>
      <c r="P295" s="322"/>
      <c r="R295" s="323"/>
    </row>
    <row r="296" spans="7:18" s="244" customFormat="1">
      <c r="G296" s="322"/>
      <c r="I296" s="323"/>
      <c r="P296" s="322"/>
      <c r="R296" s="323"/>
    </row>
    <row r="297" spans="7:18" s="244" customFormat="1">
      <c r="G297" s="322"/>
      <c r="I297" s="323"/>
      <c r="P297" s="322"/>
      <c r="R297" s="323"/>
    </row>
    <row r="298" spans="7:18" s="244" customFormat="1">
      <c r="G298" s="322"/>
      <c r="I298" s="323"/>
      <c r="P298" s="322"/>
      <c r="R298" s="323"/>
    </row>
    <row r="299" spans="7:18" s="244" customFormat="1">
      <c r="G299" s="322"/>
      <c r="I299" s="323"/>
      <c r="P299" s="322"/>
      <c r="R299" s="323"/>
    </row>
    <row r="300" spans="7:18" s="244" customFormat="1">
      <c r="G300" s="322"/>
      <c r="I300" s="323"/>
      <c r="P300" s="322"/>
      <c r="R300" s="323"/>
    </row>
    <row r="301" spans="7:18" s="244" customFormat="1">
      <c r="G301" s="322"/>
      <c r="I301" s="323"/>
      <c r="P301" s="322"/>
      <c r="R301" s="323"/>
    </row>
    <row r="302" spans="7:18" s="244" customFormat="1">
      <c r="G302" s="322"/>
      <c r="I302" s="323"/>
      <c r="P302" s="322"/>
      <c r="R302" s="323"/>
    </row>
    <row r="303" spans="7:18" s="244" customFormat="1">
      <c r="G303" s="322"/>
      <c r="I303" s="323"/>
      <c r="P303" s="322"/>
      <c r="R303" s="323"/>
    </row>
    <row r="304" spans="7:18" s="244" customFormat="1">
      <c r="G304" s="322"/>
      <c r="I304" s="323"/>
      <c r="P304" s="322"/>
      <c r="R304" s="323"/>
    </row>
    <row r="305" spans="7:18" s="244" customFormat="1">
      <c r="G305" s="322"/>
      <c r="I305" s="323"/>
      <c r="P305" s="322"/>
      <c r="R305" s="323"/>
    </row>
    <row r="306" spans="7:18" s="244" customFormat="1">
      <c r="G306" s="322"/>
      <c r="I306" s="323"/>
      <c r="P306" s="322"/>
      <c r="R306" s="323"/>
    </row>
    <row r="307" spans="7:18" s="244" customFormat="1">
      <c r="G307" s="322"/>
      <c r="I307" s="323"/>
      <c r="P307" s="322"/>
      <c r="R307" s="323"/>
    </row>
    <row r="308" spans="7:18" s="244" customFormat="1">
      <c r="G308" s="322"/>
      <c r="I308" s="323"/>
      <c r="P308" s="322"/>
      <c r="R308" s="323"/>
    </row>
    <row r="309" spans="7:18" s="244" customFormat="1">
      <c r="G309" s="322"/>
      <c r="I309" s="323"/>
      <c r="P309" s="322"/>
      <c r="R309" s="323"/>
    </row>
    <row r="310" spans="7:18" s="244" customFormat="1">
      <c r="G310" s="322"/>
      <c r="I310" s="323"/>
      <c r="P310" s="322"/>
      <c r="R310" s="323"/>
    </row>
    <row r="311" spans="7:18" s="244" customFormat="1">
      <c r="G311" s="322"/>
      <c r="I311" s="323"/>
      <c r="P311" s="322"/>
      <c r="R311" s="323"/>
    </row>
    <row r="312" spans="7:18" s="244" customFormat="1">
      <c r="G312" s="322"/>
      <c r="I312" s="323"/>
      <c r="P312" s="322"/>
      <c r="R312" s="323"/>
    </row>
    <row r="313" spans="7:18" s="244" customFormat="1">
      <c r="G313" s="322"/>
      <c r="I313" s="323"/>
      <c r="P313" s="322"/>
      <c r="R313" s="323"/>
    </row>
    <row r="314" spans="7:18" s="244" customFormat="1">
      <c r="G314" s="322"/>
      <c r="I314" s="323"/>
      <c r="P314" s="322"/>
      <c r="R314" s="323"/>
    </row>
    <row r="315" spans="7:18" s="244" customFormat="1">
      <c r="G315" s="322"/>
      <c r="I315" s="323"/>
      <c r="P315" s="322"/>
      <c r="R315" s="323"/>
    </row>
    <row r="316" spans="7:18" s="244" customFormat="1">
      <c r="G316" s="322"/>
      <c r="I316" s="323"/>
      <c r="P316" s="322"/>
      <c r="R316" s="323"/>
    </row>
    <row r="317" spans="7:18" s="244" customFormat="1">
      <c r="G317" s="322"/>
      <c r="I317" s="323"/>
      <c r="P317" s="322"/>
      <c r="R317" s="323"/>
    </row>
    <row r="318" spans="7:18" s="244" customFormat="1">
      <c r="G318" s="322"/>
      <c r="I318" s="323"/>
      <c r="P318" s="322"/>
      <c r="R318" s="323"/>
    </row>
    <row r="319" spans="7:18" s="244" customFormat="1">
      <c r="G319" s="322"/>
      <c r="I319" s="323"/>
      <c r="P319" s="322"/>
      <c r="R319" s="323"/>
    </row>
    <row r="320" spans="7:18" s="244" customFormat="1">
      <c r="G320" s="322"/>
      <c r="I320" s="323"/>
      <c r="P320" s="322"/>
      <c r="R320" s="323"/>
    </row>
    <row r="321" spans="7:18" s="244" customFormat="1">
      <c r="G321" s="322"/>
      <c r="I321" s="323"/>
      <c r="P321" s="322"/>
      <c r="R321" s="323"/>
    </row>
    <row r="322" spans="7:18" s="244" customFormat="1">
      <c r="G322" s="322"/>
      <c r="I322" s="323"/>
      <c r="P322" s="322"/>
      <c r="R322" s="323"/>
    </row>
    <row r="323" spans="7:18" s="244" customFormat="1">
      <c r="G323" s="322"/>
      <c r="I323" s="323"/>
      <c r="P323" s="322"/>
      <c r="R323" s="323"/>
    </row>
    <row r="324" spans="7:18" s="244" customFormat="1">
      <c r="G324" s="322"/>
      <c r="I324" s="323"/>
      <c r="P324" s="322"/>
      <c r="R324" s="323"/>
    </row>
    <row r="325" spans="7:18" s="244" customFormat="1">
      <c r="G325" s="322"/>
      <c r="I325" s="323"/>
      <c r="P325" s="322"/>
      <c r="R325" s="323"/>
    </row>
    <row r="326" spans="7:18" s="244" customFormat="1">
      <c r="G326" s="322"/>
      <c r="I326" s="323"/>
      <c r="P326" s="322"/>
      <c r="R326" s="323"/>
    </row>
    <row r="327" spans="7:18" s="244" customFormat="1">
      <c r="G327" s="322"/>
      <c r="I327" s="323"/>
      <c r="P327" s="322"/>
      <c r="R327" s="323"/>
    </row>
    <row r="328" spans="7:18" s="244" customFormat="1">
      <c r="G328" s="322"/>
      <c r="I328" s="323"/>
      <c r="P328" s="322"/>
      <c r="R328" s="323"/>
    </row>
    <row r="329" spans="7:18" s="244" customFormat="1">
      <c r="G329" s="322"/>
      <c r="I329" s="323"/>
      <c r="P329" s="322"/>
      <c r="R329" s="323"/>
    </row>
    <row r="330" spans="7:18" s="244" customFormat="1">
      <c r="G330" s="322"/>
      <c r="I330" s="323"/>
      <c r="P330" s="322"/>
      <c r="R330" s="323"/>
    </row>
    <row r="331" spans="7:18" s="244" customFormat="1">
      <c r="G331" s="322"/>
      <c r="I331" s="323"/>
      <c r="P331" s="322"/>
      <c r="R331" s="323"/>
    </row>
    <row r="332" spans="7:18" s="244" customFormat="1">
      <c r="G332" s="322"/>
      <c r="I332" s="323"/>
      <c r="P332" s="322"/>
      <c r="R332" s="323"/>
    </row>
    <row r="333" spans="7:18" s="244" customFormat="1">
      <c r="G333" s="322"/>
      <c r="I333" s="323"/>
      <c r="P333" s="322"/>
      <c r="R333" s="323"/>
    </row>
    <row r="334" spans="7:18" s="244" customFormat="1">
      <c r="G334" s="322"/>
      <c r="I334" s="323"/>
      <c r="P334" s="322"/>
      <c r="R334" s="323"/>
    </row>
    <row r="335" spans="7:18" s="244" customFormat="1">
      <c r="G335" s="322"/>
      <c r="I335" s="323"/>
      <c r="P335" s="322"/>
      <c r="R335" s="323"/>
    </row>
    <row r="336" spans="7:18" s="244" customFormat="1">
      <c r="G336" s="322"/>
      <c r="I336" s="323"/>
      <c r="P336" s="322"/>
      <c r="R336" s="323"/>
    </row>
    <row r="337" spans="7:18" s="244" customFormat="1">
      <c r="G337" s="322"/>
      <c r="I337" s="323"/>
      <c r="P337" s="322"/>
      <c r="R337" s="323"/>
    </row>
    <row r="338" spans="7:18" s="244" customFormat="1">
      <c r="G338" s="322"/>
      <c r="I338" s="323"/>
      <c r="P338" s="322"/>
      <c r="R338" s="323"/>
    </row>
    <row r="339" spans="7:18" s="244" customFormat="1">
      <c r="G339" s="322"/>
      <c r="I339" s="323"/>
      <c r="P339" s="322"/>
      <c r="R339" s="323"/>
    </row>
    <row r="340" spans="7:18" s="244" customFormat="1">
      <c r="G340" s="322"/>
      <c r="I340" s="323"/>
      <c r="P340" s="322"/>
      <c r="R340" s="323"/>
    </row>
    <row r="341" spans="7:18" s="244" customFormat="1">
      <c r="G341" s="322"/>
      <c r="I341" s="323"/>
      <c r="P341" s="322"/>
      <c r="R341" s="323"/>
    </row>
    <row r="342" spans="7:18" s="244" customFormat="1">
      <c r="G342" s="322"/>
      <c r="I342" s="323"/>
      <c r="P342" s="322"/>
      <c r="R342" s="323"/>
    </row>
    <row r="343" spans="7:18" s="244" customFormat="1">
      <c r="G343" s="322"/>
      <c r="I343" s="323"/>
      <c r="P343" s="322"/>
      <c r="R343" s="323"/>
    </row>
    <row r="344" spans="7:18" s="244" customFormat="1">
      <c r="G344" s="322"/>
      <c r="I344" s="323"/>
      <c r="P344" s="322"/>
      <c r="R344" s="323"/>
    </row>
    <row r="345" spans="7:18" s="244" customFormat="1">
      <c r="G345" s="322"/>
      <c r="I345" s="323"/>
      <c r="P345" s="322"/>
      <c r="R345" s="323"/>
    </row>
    <row r="346" spans="7:18" s="244" customFormat="1">
      <c r="G346" s="322"/>
      <c r="I346" s="323"/>
      <c r="P346" s="322"/>
      <c r="R346" s="323"/>
    </row>
    <row r="347" spans="7:18" s="244" customFormat="1">
      <c r="G347" s="322"/>
      <c r="I347" s="323"/>
      <c r="P347" s="322"/>
      <c r="R347" s="323"/>
    </row>
    <row r="348" spans="7:18" s="244" customFormat="1">
      <c r="G348" s="322"/>
      <c r="I348" s="323"/>
      <c r="P348" s="322"/>
      <c r="R348" s="323"/>
    </row>
    <row r="349" spans="7:18" s="244" customFormat="1">
      <c r="G349" s="322"/>
      <c r="I349" s="323"/>
      <c r="P349" s="322"/>
      <c r="R349" s="323"/>
    </row>
    <row r="350" spans="7:18" s="244" customFormat="1">
      <c r="G350" s="322"/>
      <c r="I350" s="323"/>
      <c r="P350" s="322"/>
      <c r="R350" s="323"/>
    </row>
    <row r="351" spans="7:18" s="244" customFormat="1">
      <c r="G351" s="322"/>
      <c r="I351" s="323"/>
      <c r="P351" s="322"/>
      <c r="R351" s="323"/>
    </row>
    <row r="352" spans="7:18" s="244" customFormat="1">
      <c r="G352" s="322"/>
      <c r="I352" s="323"/>
      <c r="P352" s="322"/>
      <c r="R352" s="323"/>
    </row>
    <row r="353" spans="7:18" s="244" customFormat="1">
      <c r="G353" s="322"/>
      <c r="I353" s="323"/>
      <c r="P353" s="322"/>
      <c r="R353" s="323"/>
    </row>
    <row r="354" spans="7:18" s="244" customFormat="1">
      <c r="G354" s="322"/>
      <c r="I354" s="323"/>
      <c r="P354" s="322"/>
      <c r="R354" s="323"/>
    </row>
    <row r="355" spans="7:18" s="244" customFormat="1">
      <c r="G355" s="322"/>
      <c r="I355" s="323"/>
      <c r="P355" s="322"/>
      <c r="R355" s="323"/>
    </row>
    <row r="356" spans="7:18" s="244" customFormat="1">
      <c r="G356" s="322"/>
      <c r="I356" s="323"/>
      <c r="P356" s="322"/>
      <c r="R356" s="323"/>
    </row>
    <row r="357" spans="7:18" s="244" customFormat="1">
      <c r="G357" s="322"/>
      <c r="I357" s="323"/>
      <c r="P357" s="322"/>
      <c r="R357" s="323"/>
    </row>
    <row r="358" spans="7:18" s="244" customFormat="1">
      <c r="G358" s="322"/>
      <c r="I358" s="323"/>
      <c r="P358" s="322"/>
      <c r="R358" s="323"/>
    </row>
    <row r="359" spans="7:18" s="244" customFormat="1">
      <c r="G359" s="322"/>
      <c r="I359" s="323"/>
      <c r="P359" s="322"/>
      <c r="R359" s="323"/>
    </row>
    <row r="360" spans="7:18" s="244" customFormat="1">
      <c r="G360" s="322"/>
      <c r="I360" s="323"/>
      <c r="P360" s="322"/>
      <c r="R360" s="323"/>
    </row>
    <row r="361" spans="7:18" s="244" customFormat="1">
      <c r="G361" s="322"/>
      <c r="I361" s="323"/>
      <c r="P361" s="322"/>
      <c r="R361" s="323"/>
    </row>
    <row r="362" spans="7:18" s="244" customFormat="1">
      <c r="G362" s="322"/>
      <c r="I362" s="323"/>
      <c r="P362" s="322"/>
      <c r="R362" s="323"/>
    </row>
    <row r="363" spans="7:18" s="244" customFormat="1">
      <c r="G363" s="322"/>
      <c r="I363" s="323"/>
      <c r="P363" s="322"/>
      <c r="R363" s="323"/>
    </row>
    <row r="364" spans="7:18" s="244" customFormat="1">
      <c r="G364" s="322"/>
      <c r="I364" s="323"/>
      <c r="P364" s="322"/>
      <c r="R364" s="323"/>
    </row>
    <row r="365" spans="7:18" s="244" customFormat="1">
      <c r="G365" s="322"/>
      <c r="I365" s="323"/>
      <c r="P365" s="322"/>
      <c r="R365" s="323"/>
    </row>
    <row r="366" spans="7:18" s="244" customFormat="1">
      <c r="G366" s="322"/>
      <c r="I366" s="323"/>
      <c r="P366" s="322"/>
      <c r="R366" s="323"/>
    </row>
    <row r="367" spans="7:18" s="244" customFormat="1">
      <c r="G367" s="322"/>
      <c r="I367" s="323"/>
      <c r="P367" s="322"/>
      <c r="R367" s="323"/>
    </row>
    <row r="368" spans="7:18" s="244" customFormat="1">
      <c r="G368" s="322"/>
      <c r="I368" s="323"/>
      <c r="P368" s="322"/>
      <c r="R368" s="323"/>
    </row>
    <row r="369" spans="7:18" s="244" customFormat="1">
      <c r="G369" s="322"/>
      <c r="I369" s="323"/>
      <c r="P369" s="322"/>
      <c r="R369" s="323"/>
    </row>
    <row r="370" spans="7:18" s="244" customFormat="1">
      <c r="G370" s="322"/>
      <c r="I370" s="323"/>
      <c r="P370" s="322"/>
      <c r="R370" s="323"/>
    </row>
    <row r="371" spans="7:18" s="244" customFormat="1">
      <c r="G371" s="322"/>
      <c r="I371" s="323"/>
      <c r="P371" s="322"/>
      <c r="R371" s="323"/>
    </row>
    <row r="372" spans="7:18" s="244" customFormat="1">
      <c r="G372" s="322"/>
      <c r="I372" s="323"/>
      <c r="P372" s="322"/>
      <c r="R372" s="323"/>
    </row>
    <row r="373" spans="7:18" s="244" customFormat="1">
      <c r="G373" s="322"/>
      <c r="I373" s="323"/>
      <c r="P373" s="322"/>
      <c r="R373" s="323"/>
    </row>
    <row r="374" spans="7:18" s="244" customFormat="1">
      <c r="G374" s="322"/>
      <c r="I374" s="323"/>
      <c r="P374" s="322"/>
      <c r="R374" s="323"/>
    </row>
    <row r="375" spans="7:18" s="244" customFormat="1">
      <c r="G375" s="322"/>
      <c r="I375" s="323"/>
      <c r="P375" s="322"/>
      <c r="R375" s="323"/>
    </row>
    <row r="376" spans="7:18" s="244" customFormat="1">
      <c r="G376" s="322"/>
      <c r="I376" s="323"/>
      <c r="P376" s="322"/>
      <c r="R376" s="323"/>
    </row>
    <row r="377" spans="7:18" s="244" customFormat="1">
      <c r="G377" s="322"/>
      <c r="I377" s="323"/>
      <c r="P377" s="322"/>
      <c r="R377" s="323"/>
    </row>
    <row r="378" spans="7:18" s="244" customFormat="1">
      <c r="G378" s="322"/>
      <c r="I378" s="323"/>
      <c r="P378" s="322"/>
      <c r="R378" s="323"/>
    </row>
    <row r="379" spans="7:18" s="244" customFormat="1">
      <c r="G379" s="322"/>
      <c r="I379" s="323"/>
      <c r="P379" s="322"/>
      <c r="R379" s="323"/>
    </row>
    <row r="380" spans="7:18" s="244" customFormat="1">
      <c r="G380" s="322"/>
      <c r="I380" s="323"/>
      <c r="P380" s="322"/>
      <c r="R380" s="323"/>
    </row>
    <row r="381" spans="7:18" s="244" customFormat="1">
      <c r="G381" s="322"/>
      <c r="I381" s="323"/>
      <c r="P381" s="322"/>
      <c r="R381" s="323"/>
    </row>
    <row r="382" spans="7:18" s="244" customFormat="1">
      <c r="G382" s="322"/>
      <c r="I382" s="323"/>
      <c r="P382" s="322"/>
      <c r="R382" s="323"/>
    </row>
    <row r="383" spans="7:18" s="244" customFormat="1">
      <c r="G383" s="322"/>
      <c r="I383" s="323"/>
      <c r="P383" s="322"/>
      <c r="R383" s="323"/>
    </row>
    <row r="384" spans="7:18" s="244" customFormat="1">
      <c r="G384" s="322"/>
      <c r="I384" s="323"/>
      <c r="P384" s="322"/>
      <c r="R384" s="323"/>
    </row>
    <row r="385" spans="7:18" s="244" customFormat="1">
      <c r="G385" s="322"/>
      <c r="I385" s="323"/>
      <c r="P385" s="322"/>
      <c r="R385" s="323"/>
    </row>
    <row r="386" spans="7:18" s="244" customFormat="1">
      <c r="G386" s="322"/>
      <c r="I386" s="323"/>
      <c r="P386" s="322"/>
      <c r="R386" s="323"/>
    </row>
    <row r="387" spans="7:18" s="244" customFormat="1">
      <c r="G387" s="322"/>
      <c r="I387" s="323"/>
      <c r="P387" s="322"/>
      <c r="R387" s="323"/>
    </row>
    <row r="388" spans="7:18" s="244" customFormat="1">
      <c r="G388" s="322"/>
      <c r="I388" s="323"/>
      <c r="P388" s="322"/>
      <c r="R388" s="323"/>
    </row>
    <row r="389" spans="7:18" s="244" customFormat="1">
      <c r="G389" s="322"/>
      <c r="I389" s="323"/>
      <c r="P389" s="322"/>
      <c r="R389" s="323"/>
    </row>
    <row r="390" spans="7:18" s="244" customFormat="1">
      <c r="G390" s="322"/>
      <c r="I390" s="323"/>
      <c r="P390" s="322"/>
      <c r="R390" s="323"/>
    </row>
    <row r="391" spans="7:18" s="244" customFormat="1">
      <c r="G391" s="322"/>
      <c r="I391" s="323"/>
      <c r="P391" s="322"/>
      <c r="R391" s="323"/>
    </row>
    <row r="392" spans="7:18" s="244" customFormat="1">
      <c r="G392" s="322"/>
      <c r="I392" s="323"/>
      <c r="P392" s="322"/>
      <c r="R392" s="323"/>
    </row>
    <row r="393" spans="7:18" s="244" customFormat="1">
      <c r="G393" s="322"/>
      <c r="I393" s="323"/>
      <c r="P393" s="322"/>
      <c r="R393" s="323"/>
    </row>
    <row r="394" spans="7:18" s="244" customFormat="1">
      <c r="G394" s="322"/>
      <c r="I394" s="323"/>
      <c r="P394" s="322"/>
      <c r="R394" s="323"/>
    </row>
    <row r="395" spans="7:18" s="244" customFormat="1">
      <c r="G395" s="322"/>
      <c r="I395" s="323"/>
      <c r="P395" s="322"/>
      <c r="R395" s="323"/>
    </row>
    <row r="396" spans="7:18" s="244" customFormat="1">
      <c r="G396" s="322"/>
      <c r="I396" s="323"/>
      <c r="P396" s="322"/>
      <c r="R396" s="323"/>
    </row>
    <row r="397" spans="7:18" s="244" customFormat="1">
      <c r="G397" s="322"/>
      <c r="I397" s="323"/>
      <c r="P397" s="322"/>
      <c r="R397" s="323"/>
    </row>
    <row r="398" spans="7:18" s="244" customFormat="1">
      <c r="G398" s="322"/>
      <c r="I398" s="323"/>
      <c r="P398" s="322"/>
      <c r="R398" s="323"/>
    </row>
    <row r="399" spans="7:18" s="244" customFormat="1">
      <c r="G399" s="322"/>
      <c r="I399" s="323"/>
      <c r="P399" s="322"/>
      <c r="R399" s="323"/>
    </row>
    <row r="400" spans="7:18" s="244" customFormat="1">
      <c r="G400" s="322"/>
      <c r="I400" s="323"/>
      <c r="P400" s="322"/>
      <c r="R400" s="323"/>
    </row>
    <row r="401" spans="7:18" s="244" customFormat="1">
      <c r="G401" s="322"/>
      <c r="I401" s="323"/>
      <c r="P401" s="322"/>
      <c r="R401" s="323"/>
    </row>
    <row r="402" spans="7:18" s="244" customFormat="1">
      <c r="G402" s="322"/>
      <c r="I402" s="323"/>
      <c r="P402" s="322"/>
      <c r="R402" s="323"/>
    </row>
    <row r="403" spans="7:18" s="244" customFormat="1">
      <c r="G403" s="322"/>
      <c r="I403" s="323"/>
      <c r="P403" s="322"/>
      <c r="R403" s="323"/>
    </row>
    <row r="404" spans="7:18" s="244" customFormat="1">
      <c r="G404" s="322"/>
      <c r="I404" s="323"/>
      <c r="P404" s="322"/>
      <c r="R404" s="323"/>
    </row>
    <row r="405" spans="7:18" s="244" customFormat="1">
      <c r="G405" s="322"/>
      <c r="I405" s="323"/>
      <c r="P405" s="322"/>
      <c r="R405" s="323"/>
    </row>
    <row r="406" spans="7:18" s="244" customFormat="1">
      <c r="G406" s="322"/>
      <c r="I406" s="323"/>
      <c r="P406" s="322"/>
      <c r="R406" s="323"/>
    </row>
    <row r="407" spans="7:18" s="244" customFormat="1">
      <c r="G407" s="322"/>
      <c r="I407" s="323"/>
      <c r="P407" s="322"/>
      <c r="R407" s="323"/>
    </row>
    <row r="408" spans="7:18" s="244" customFormat="1">
      <c r="G408" s="322"/>
      <c r="I408" s="323"/>
      <c r="P408" s="322"/>
      <c r="R408" s="323"/>
    </row>
    <row r="409" spans="7:18" s="244" customFormat="1">
      <c r="G409" s="322"/>
      <c r="I409" s="323"/>
      <c r="P409" s="322"/>
      <c r="R409" s="323"/>
    </row>
    <row r="410" spans="7:18" s="244" customFormat="1">
      <c r="G410" s="322"/>
      <c r="I410" s="323"/>
      <c r="P410" s="322"/>
      <c r="R410" s="323"/>
    </row>
    <row r="411" spans="7:18" s="244" customFormat="1">
      <c r="G411" s="322"/>
      <c r="I411" s="323"/>
      <c r="P411" s="322"/>
      <c r="R411" s="323"/>
    </row>
    <row r="412" spans="7:18" s="244" customFormat="1">
      <c r="G412" s="322"/>
      <c r="I412" s="323"/>
      <c r="P412" s="322"/>
      <c r="R412" s="323"/>
    </row>
    <row r="413" spans="7:18" s="244" customFormat="1">
      <c r="G413" s="322"/>
      <c r="I413" s="323"/>
      <c r="P413" s="322"/>
      <c r="R413" s="323"/>
    </row>
    <row r="414" spans="7:18" s="244" customFormat="1">
      <c r="G414" s="322"/>
      <c r="I414" s="323"/>
      <c r="P414" s="322"/>
      <c r="R414" s="323"/>
    </row>
    <row r="415" spans="7:18" s="244" customFormat="1">
      <c r="G415" s="322"/>
      <c r="I415" s="323"/>
      <c r="P415" s="322"/>
      <c r="R415" s="323"/>
    </row>
    <row r="416" spans="7:18" s="244" customFormat="1">
      <c r="G416" s="322"/>
      <c r="I416" s="323"/>
      <c r="P416" s="322"/>
      <c r="R416" s="323"/>
    </row>
    <row r="417" spans="7:18" s="244" customFormat="1">
      <c r="G417" s="322"/>
      <c r="I417" s="323"/>
      <c r="P417" s="322"/>
      <c r="R417" s="323"/>
    </row>
    <row r="418" spans="7:18" s="244" customFormat="1">
      <c r="G418" s="322"/>
      <c r="I418" s="323"/>
      <c r="P418" s="322"/>
      <c r="R418" s="323"/>
    </row>
    <row r="419" spans="7:18" s="244" customFormat="1">
      <c r="G419" s="322"/>
      <c r="I419" s="323"/>
      <c r="P419" s="322"/>
      <c r="R419" s="323"/>
    </row>
    <row r="420" spans="7:18" s="244" customFormat="1">
      <c r="G420" s="322"/>
      <c r="I420" s="323"/>
      <c r="P420" s="322"/>
      <c r="R420" s="323"/>
    </row>
    <row r="421" spans="7:18" s="244" customFormat="1">
      <c r="G421" s="322"/>
      <c r="I421" s="323"/>
      <c r="P421" s="322"/>
      <c r="R421" s="323"/>
    </row>
    <row r="422" spans="7:18" s="244" customFormat="1">
      <c r="G422" s="322"/>
      <c r="I422" s="323"/>
      <c r="P422" s="322"/>
      <c r="R422" s="323"/>
    </row>
    <row r="423" spans="7:18" s="244" customFormat="1">
      <c r="G423" s="322"/>
      <c r="I423" s="323"/>
      <c r="P423" s="322"/>
      <c r="R423" s="323"/>
    </row>
    <row r="424" spans="7:18" s="244" customFormat="1">
      <c r="G424" s="322"/>
      <c r="I424" s="323"/>
      <c r="P424" s="322"/>
      <c r="R424" s="323"/>
    </row>
    <row r="425" spans="7:18" s="244" customFormat="1">
      <c r="G425" s="322"/>
      <c r="I425" s="323"/>
      <c r="P425" s="322"/>
      <c r="R425" s="323"/>
    </row>
    <row r="426" spans="7:18" s="244" customFormat="1">
      <c r="G426" s="322"/>
      <c r="I426" s="323"/>
      <c r="P426" s="322"/>
      <c r="R426" s="323"/>
    </row>
    <row r="427" spans="7:18" s="244" customFormat="1">
      <c r="G427" s="322"/>
      <c r="I427" s="323"/>
      <c r="P427" s="322"/>
      <c r="R427" s="323"/>
    </row>
    <row r="428" spans="7:18" s="244" customFormat="1">
      <c r="G428" s="322"/>
      <c r="I428" s="323"/>
      <c r="P428" s="322"/>
      <c r="R428" s="323"/>
    </row>
    <row r="429" spans="7:18" s="244" customFormat="1">
      <c r="G429" s="322"/>
      <c r="I429" s="323"/>
      <c r="P429" s="322"/>
      <c r="R429" s="323"/>
    </row>
    <row r="430" spans="7:18" s="244" customFormat="1">
      <c r="G430" s="322"/>
      <c r="I430" s="323"/>
      <c r="P430" s="322"/>
      <c r="R430" s="323"/>
    </row>
    <row r="431" spans="7:18" s="244" customFormat="1">
      <c r="G431" s="322"/>
      <c r="I431" s="323"/>
      <c r="P431" s="322"/>
      <c r="R431" s="323"/>
    </row>
    <row r="432" spans="7:18" s="244" customFormat="1">
      <c r="G432" s="322"/>
      <c r="I432" s="323"/>
      <c r="P432" s="322"/>
      <c r="R432" s="323"/>
    </row>
    <row r="433" spans="7:18" s="244" customFormat="1">
      <c r="G433" s="322"/>
      <c r="I433" s="323"/>
      <c r="P433" s="322"/>
      <c r="R433" s="323"/>
    </row>
    <row r="434" spans="7:18" s="244" customFormat="1">
      <c r="G434" s="322"/>
      <c r="I434" s="323"/>
      <c r="P434" s="322"/>
      <c r="R434" s="323"/>
    </row>
    <row r="435" spans="7:18" s="244" customFormat="1">
      <c r="G435" s="322"/>
      <c r="I435" s="323"/>
      <c r="P435" s="322"/>
      <c r="R435" s="323"/>
    </row>
    <row r="436" spans="7:18" s="244" customFormat="1">
      <c r="G436" s="322"/>
      <c r="I436" s="323"/>
      <c r="P436" s="322"/>
      <c r="R436" s="323"/>
    </row>
    <row r="437" spans="7:18" s="244" customFormat="1">
      <c r="G437" s="322"/>
      <c r="I437" s="323"/>
      <c r="P437" s="322"/>
      <c r="R437" s="323"/>
    </row>
    <row r="438" spans="7:18" s="244" customFormat="1">
      <c r="G438" s="322"/>
      <c r="I438" s="323"/>
      <c r="P438" s="322"/>
      <c r="R438" s="323"/>
    </row>
    <row r="439" spans="7:18" s="244" customFormat="1">
      <c r="G439" s="322"/>
      <c r="I439" s="323"/>
      <c r="P439" s="322"/>
      <c r="R439" s="323"/>
    </row>
    <row r="440" spans="7:18" s="244" customFormat="1">
      <c r="G440" s="322"/>
      <c r="I440" s="323"/>
      <c r="P440" s="322"/>
      <c r="R440" s="323"/>
    </row>
    <row r="441" spans="7:18" s="244" customFormat="1">
      <c r="G441" s="322"/>
      <c r="I441" s="323"/>
      <c r="P441" s="322"/>
      <c r="R441" s="323"/>
    </row>
    <row r="442" spans="7:18" s="244" customFormat="1">
      <c r="G442" s="322"/>
      <c r="I442" s="323"/>
      <c r="P442" s="322"/>
      <c r="R442" s="323"/>
    </row>
    <row r="443" spans="7:18" s="244" customFormat="1">
      <c r="G443" s="322"/>
      <c r="I443" s="323"/>
      <c r="P443" s="322"/>
      <c r="R443" s="323"/>
    </row>
    <row r="444" spans="7:18" s="244" customFormat="1">
      <c r="G444" s="322"/>
      <c r="I444" s="323"/>
      <c r="P444" s="322"/>
      <c r="R444" s="323"/>
    </row>
    <row r="445" spans="7:18" s="244" customFormat="1">
      <c r="G445" s="322"/>
      <c r="I445" s="323"/>
      <c r="P445" s="322"/>
      <c r="R445" s="323"/>
    </row>
    <row r="446" spans="7:18" s="244" customFormat="1">
      <c r="G446" s="322"/>
      <c r="I446" s="323"/>
      <c r="P446" s="322"/>
      <c r="R446" s="323"/>
    </row>
    <row r="447" spans="7:18" s="244" customFormat="1">
      <c r="G447" s="322"/>
      <c r="I447" s="323"/>
      <c r="P447" s="322"/>
      <c r="R447" s="323"/>
    </row>
    <row r="448" spans="7:18" s="244" customFormat="1">
      <c r="G448" s="322"/>
      <c r="I448" s="323"/>
      <c r="P448" s="322"/>
      <c r="R448" s="323"/>
    </row>
    <row r="449" spans="7:18" s="244" customFormat="1">
      <c r="G449" s="322"/>
      <c r="I449" s="323"/>
      <c r="P449" s="322"/>
      <c r="R449" s="323"/>
    </row>
    <row r="450" spans="7:18" s="244" customFormat="1">
      <c r="G450" s="322"/>
      <c r="I450" s="323"/>
      <c r="P450" s="322"/>
      <c r="R450" s="323"/>
    </row>
    <row r="451" spans="7:18" s="244" customFormat="1">
      <c r="G451" s="322"/>
      <c r="I451" s="323"/>
      <c r="P451" s="322"/>
      <c r="R451" s="323"/>
    </row>
    <row r="452" spans="7:18" s="244" customFormat="1">
      <c r="G452" s="322"/>
      <c r="I452" s="323"/>
      <c r="P452" s="322"/>
      <c r="R452" s="323"/>
    </row>
    <row r="453" spans="7:18" s="244" customFormat="1">
      <c r="G453" s="322"/>
      <c r="I453" s="323"/>
      <c r="P453" s="322"/>
      <c r="R453" s="323"/>
    </row>
    <row r="454" spans="7:18" s="244" customFormat="1">
      <c r="G454" s="322"/>
      <c r="I454" s="323"/>
      <c r="P454" s="322"/>
      <c r="R454" s="323"/>
    </row>
    <row r="455" spans="7:18" s="244" customFormat="1">
      <c r="G455" s="322"/>
      <c r="I455" s="323"/>
      <c r="P455" s="322"/>
      <c r="R455" s="323"/>
    </row>
    <row r="456" spans="7:18" s="244" customFormat="1">
      <c r="G456" s="322"/>
      <c r="I456" s="323"/>
      <c r="P456" s="322"/>
      <c r="R456" s="323"/>
    </row>
    <row r="457" spans="7:18" s="244" customFormat="1">
      <c r="G457" s="322"/>
      <c r="I457" s="323"/>
      <c r="P457" s="322"/>
      <c r="R457" s="323"/>
    </row>
    <row r="458" spans="7:18" s="244" customFormat="1">
      <c r="G458" s="322"/>
      <c r="I458" s="323"/>
      <c r="P458" s="322"/>
      <c r="R458" s="323"/>
    </row>
    <row r="459" spans="7:18" s="244" customFormat="1">
      <c r="G459" s="322"/>
      <c r="I459" s="323"/>
      <c r="P459" s="322"/>
      <c r="R459" s="323"/>
    </row>
    <row r="460" spans="7:18" s="244" customFormat="1">
      <c r="G460" s="322"/>
      <c r="I460" s="323"/>
      <c r="P460" s="322"/>
      <c r="R460" s="323"/>
    </row>
    <row r="461" spans="7:18" s="244" customFormat="1">
      <c r="G461" s="322"/>
      <c r="I461" s="323"/>
      <c r="J461" s="208"/>
      <c r="P461" s="322"/>
      <c r="R461" s="323"/>
    </row>
    <row r="462" spans="7:18" s="244" customFormat="1">
      <c r="G462" s="322"/>
      <c r="I462" s="323"/>
      <c r="J462" s="208"/>
      <c r="P462" s="322"/>
      <c r="R462" s="323"/>
    </row>
    <row r="463" spans="7:18" s="244" customFormat="1">
      <c r="G463" s="322"/>
      <c r="I463" s="323"/>
      <c r="J463" s="208"/>
      <c r="P463" s="322"/>
      <c r="R463" s="323"/>
    </row>
    <row r="464" spans="7:18" s="244" customFormat="1">
      <c r="G464" s="322"/>
      <c r="I464" s="323"/>
      <c r="J464" s="208"/>
      <c r="K464" s="208"/>
      <c r="L464" s="208"/>
      <c r="M464" s="208"/>
      <c r="N464" s="208"/>
      <c r="O464" s="208"/>
      <c r="P464" s="324"/>
      <c r="Q464" s="208"/>
      <c r="R464" s="325"/>
    </row>
    <row r="465" spans="7:18" s="244" customFormat="1">
      <c r="G465" s="322"/>
      <c r="I465" s="323"/>
      <c r="J465" s="208"/>
      <c r="K465" s="208"/>
      <c r="L465" s="208"/>
      <c r="M465" s="208"/>
      <c r="N465" s="208"/>
      <c r="O465" s="208"/>
      <c r="P465" s="324"/>
      <c r="Q465" s="208"/>
      <c r="R465" s="325"/>
    </row>
    <row r="466" spans="7:18" s="244" customFormat="1">
      <c r="G466" s="322"/>
      <c r="I466" s="323"/>
      <c r="J466" s="208"/>
      <c r="K466" s="208"/>
      <c r="L466" s="208"/>
      <c r="M466" s="208"/>
      <c r="N466" s="208"/>
      <c r="O466" s="208"/>
      <c r="P466" s="324"/>
      <c r="Q466" s="208"/>
      <c r="R466" s="325"/>
    </row>
    <row r="467" spans="7:18" s="244" customFormat="1">
      <c r="G467" s="322"/>
      <c r="I467" s="323"/>
      <c r="J467" s="208"/>
      <c r="K467" s="208"/>
      <c r="L467" s="208"/>
      <c r="M467" s="208"/>
      <c r="N467" s="208"/>
      <c r="O467" s="208"/>
      <c r="P467" s="324"/>
      <c r="Q467" s="208"/>
      <c r="R467" s="325"/>
    </row>
    <row r="468" spans="7:18" s="244" customFormat="1">
      <c r="G468" s="322"/>
      <c r="I468" s="323"/>
      <c r="J468" s="208"/>
      <c r="K468" s="208"/>
      <c r="L468" s="208"/>
      <c r="M468" s="208"/>
      <c r="N468" s="208"/>
      <c r="O468" s="208"/>
      <c r="P468" s="324"/>
      <c r="Q468" s="208"/>
      <c r="R468" s="325"/>
    </row>
    <row r="469" spans="7:18" s="244" customFormat="1">
      <c r="G469" s="322"/>
      <c r="I469" s="323"/>
      <c r="J469" s="208"/>
      <c r="K469" s="208"/>
      <c r="L469" s="208"/>
      <c r="M469" s="208"/>
      <c r="N469" s="208"/>
      <c r="O469" s="208"/>
      <c r="P469" s="324"/>
      <c r="Q469" s="208"/>
      <c r="R469" s="325"/>
    </row>
    <row r="470" spans="7:18" s="244" customFormat="1">
      <c r="G470" s="322"/>
      <c r="I470" s="323"/>
      <c r="J470" s="208"/>
      <c r="K470" s="208"/>
      <c r="L470" s="208"/>
      <c r="M470" s="208"/>
      <c r="N470" s="208"/>
      <c r="O470" s="208"/>
      <c r="P470" s="324"/>
      <c r="Q470" s="208"/>
      <c r="R470" s="325"/>
    </row>
    <row r="471" spans="7:18" s="244" customFormat="1">
      <c r="G471" s="322"/>
      <c r="I471" s="323"/>
      <c r="J471" s="208"/>
      <c r="K471" s="208"/>
      <c r="L471" s="208"/>
      <c r="M471" s="208"/>
      <c r="N471" s="208"/>
      <c r="O471" s="208"/>
      <c r="P471" s="324"/>
      <c r="Q471" s="208"/>
      <c r="R471" s="325"/>
    </row>
    <row r="472" spans="7:18" s="244" customFormat="1">
      <c r="G472" s="322"/>
      <c r="I472" s="323"/>
      <c r="J472" s="208"/>
      <c r="K472" s="208"/>
      <c r="L472" s="208"/>
      <c r="M472" s="208"/>
      <c r="N472" s="208"/>
      <c r="O472" s="208"/>
      <c r="P472" s="324"/>
      <c r="Q472" s="208"/>
      <c r="R472" s="325"/>
    </row>
    <row r="473" spans="7:18" s="244" customFormat="1">
      <c r="G473" s="322"/>
      <c r="I473" s="323"/>
      <c r="J473" s="208"/>
      <c r="K473" s="208"/>
      <c r="L473" s="208"/>
      <c r="M473" s="208"/>
      <c r="N473" s="208"/>
      <c r="O473" s="208"/>
      <c r="P473" s="324"/>
      <c r="Q473" s="208"/>
      <c r="R473" s="325"/>
    </row>
    <row r="474" spans="7:18" s="244" customFormat="1">
      <c r="G474" s="322"/>
      <c r="I474" s="323"/>
      <c r="J474" s="208"/>
      <c r="K474" s="208"/>
      <c r="L474" s="208"/>
      <c r="M474" s="208"/>
      <c r="N474" s="208"/>
      <c r="O474" s="208"/>
      <c r="P474" s="324"/>
      <c r="Q474" s="208"/>
      <c r="R474" s="325"/>
    </row>
    <row r="475" spans="7:18" s="244" customFormat="1">
      <c r="G475" s="322"/>
      <c r="I475" s="323"/>
      <c r="J475" s="208"/>
      <c r="K475" s="208"/>
      <c r="L475" s="208"/>
      <c r="M475" s="208"/>
      <c r="N475" s="208"/>
      <c r="O475" s="208"/>
      <c r="P475" s="324"/>
      <c r="Q475" s="208"/>
      <c r="R475" s="325"/>
    </row>
    <row r="476" spans="7:18" s="244" customFormat="1">
      <c r="G476" s="322"/>
      <c r="I476" s="323"/>
      <c r="J476" s="208"/>
      <c r="K476" s="208"/>
      <c r="L476" s="208"/>
      <c r="M476" s="208"/>
      <c r="N476" s="208"/>
      <c r="O476" s="208"/>
      <c r="P476" s="324"/>
      <c r="Q476" s="208"/>
      <c r="R476" s="325"/>
    </row>
    <row r="477" spans="7:18" s="244" customFormat="1">
      <c r="G477" s="322"/>
      <c r="I477" s="323"/>
      <c r="J477" s="208"/>
      <c r="K477" s="208"/>
      <c r="L477" s="208"/>
      <c r="M477" s="208"/>
      <c r="N477" s="208"/>
      <c r="O477" s="208"/>
      <c r="P477" s="324"/>
      <c r="Q477" s="208"/>
      <c r="R477" s="325"/>
    </row>
    <row r="478" spans="7:18" s="244" customFormat="1">
      <c r="G478" s="322"/>
      <c r="I478" s="323"/>
      <c r="J478" s="208"/>
      <c r="K478" s="208"/>
      <c r="L478" s="208"/>
      <c r="M478" s="208"/>
      <c r="N478" s="208"/>
      <c r="O478" s="208"/>
      <c r="P478" s="324"/>
      <c r="Q478" s="208"/>
      <c r="R478" s="325"/>
    </row>
    <row r="479" spans="7:18" s="244" customFormat="1">
      <c r="G479" s="322"/>
      <c r="I479" s="323"/>
      <c r="J479" s="208"/>
      <c r="K479" s="208"/>
      <c r="L479" s="208"/>
      <c r="M479" s="208"/>
      <c r="N479" s="208"/>
      <c r="O479" s="208"/>
      <c r="P479" s="324"/>
      <c r="Q479" s="208"/>
      <c r="R479" s="325"/>
    </row>
    <row r="480" spans="7:18" s="244" customFormat="1">
      <c r="G480" s="322"/>
      <c r="I480" s="323"/>
      <c r="J480" s="208"/>
      <c r="K480" s="208"/>
      <c r="L480" s="208"/>
      <c r="M480" s="208"/>
      <c r="N480" s="208"/>
      <c r="O480" s="208"/>
      <c r="P480" s="324"/>
      <c r="Q480" s="208"/>
      <c r="R480" s="325"/>
    </row>
    <row r="481" spans="7:18" s="244" customFormat="1">
      <c r="G481" s="322"/>
      <c r="I481" s="323"/>
      <c r="J481" s="208"/>
      <c r="K481" s="208"/>
      <c r="L481" s="208"/>
      <c r="M481" s="208"/>
      <c r="N481" s="208"/>
      <c r="O481" s="208"/>
      <c r="P481" s="324"/>
      <c r="Q481" s="208"/>
      <c r="R481" s="325"/>
    </row>
    <row r="482" spans="7:18" s="244" customFormat="1">
      <c r="G482" s="322"/>
      <c r="I482" s="323"/>
      <c r="J482" s="208"/>
      <c r="K482" s="208"/>
      <c r="L482" s="208"/>
      <c r="M482" s="208"/>
      <c r="N482" s="208"/>
      <c r="O482" s="208"/>
      <c r="P482" s="324"/>
      <c r="Q482" s="208"/>
      <c r="R482" s="325"/>
    </row>
    <row r="483" spans="7:18" s="244" customFormat="1">
      <c r="G483" s="322"/>
      <c r="I483" s="323"/>
      <c r="J483" s="208"/>
      <c r="K483" s="208"/>
      <c r="L483" s="208"/>
      <c r="M483" s="208"/>
      <c r="N483" s="208"/>
      <c r="O483" s="208"/>
      <c r="P483" s="324"/>
      <c r="Q483" s="208"/>
      <c r="R483" s="325"/>
    </row>
    <row r="484" spans="7:18" s="244" customFormat="1">
      <c r="G484" s="322"/>
      <c r="I484" s="323"/>
      <c r="J484" s="208"/>
      <c r="K484" s="208"/>
      <c r="L484" s="208"/>
      <c r="M484" s="208"/>
      <c r="N484" s="208"/>
      <c r="O484" s="208"/>
      <c r="P484" s="324"/>
      <c r="Q484" s="208"/>
      <c r="R484" s="325"/>
    </row>
    <row r="485" spans="7:18" s="244" customFormat="1">
      <c r="G485" s="322"/>
      <c r="I485" s="323"/>
      <c r="J485" s="208"/>
      <c r="K485" s="208"/>
      <c r="L485" s="208"/>
      <c r="M485" s="208"/>
      <c r="N485" s="208"/>
      <c r="O485" s="208"/>
      <c r="P485" s="324"/>
      <c r="Q485" s="208"/>
      <c r="R485" s="325"/>
    </row>
    <row r="486" spans="7:18" s="244" customFormat="1">
      <c r="G486" s="322"/>
      <c r="I486" s="323"/>
      <c r="J486" s="208"/>
      <c r="K486" s="208"/>
      <c r="L486" s="208"/>
      <c r="M486" s="208"/>
      <c r="N486" s="208"/>
      <c r="O486" s="208"/>
      <c r="P486" s="324"/>
      <c r="Q486" s="208"/>
      <c r="R486" s="325"/>
    </row>
    <row r="487" spans="7:18" s="244" customFormat="1">
      <c r="G487" s="322"/>
      <c r="I487" s="323"/>
      <c r="J487" s="208"/>
      <c r="K487" s="208"/>
      <c r="L487" s="208"/>
      <c r="M487" s="208"/>
      <c r="N487" s="208"/>
      <c r="O487" s="208"/>
      <c r="P487" s="324"/>
      <c r="Q487" s="208"/>
      <c r="R487" s="325"/>
    </row>
    <row r="488" spans="7:18" s="244" customFormat="1">
      <c r="G488" s="322"/>
      <c r="I488" s="323"/>
      <c r="J488" s="208"/>
      <c r="K488" s="208"/>
      <c r="L488" s="208"/>
      <c r="M488" s="208"/>
      <c r="N488" s="208"/>
      <c r="O488" s="208"/>
      <c r="P488" s="324"/>
      <c r="Q488" s="208"/>
      <c r="R488" s="325"/>
    </row>
    <row r="489" spans="7:18" s="244" customFormat="1">
      <c r="G489" s="322"/>
      <c r="I489" s="323"/>
      <c r="J489" s="208"/>
      <c r="K489" s="208"/>
      <c r="L489" s="208"/>
      <c r="M489" s="208"/>
      <c r="N489" s="208"/>
      <c r="O489" s="208"/>
      <c r="P489" s="324"/>
      <c r="Q489" s="208"/>
      <c r="R489" s="325"/>
    </row>
    <row r="490" spans="7:18" s="244" customFormat="1">
      <c r="G490" s="322"/>
      <c r="I490" s="323"/>
      <c r="J490" s="208"/>
      <c r="K490" s="208"/>
      <c r="L490" s="208"/>
      <c r="M490" s="208"/>
      <c r="N490" s="208"/>
      <c r="O490" s="208"/>
      <c r="P490" s="324"/>
      <c r="Q490" s="208"/>
      <c r="R490" s="325"/>
    </row>
    <row r="491" spans="7:18" s="244" customFormat="1">
      <c r="G491" s="322"/>
      <c r="I491" s="323"/>
      <c r="J491" s="208"/>
      <c r="K491" s="208"/>
      <c r="L491" s="208"/>
      <c r="M491" s="208"/>
      <c r="N491" s="208"/>
      <c r="O491" s="208"/>
      <c r="P491" s="324"/>
      <c r="Q491" s="208"/>
      <c r="R491" s="325"/>
    </row>
    <row r="492" spans="7:18" s="244" customFormat="1">
      <c r="G492" s="322"/>
      <c r="I492" s="323"/>
      <c r="J492" s="208"/>
      <c r="K492" s="208"/>
      <c r="L492" s="208"/>
      <c r="M492" s="208"/>
      <c r="N492" s="208"/>
      <c r="O492" s="208"/>
      <c r="P492" s="324"/>
      <c r="Q492" s="208"/>
      <c r="R492" s="325"/>
    </row>
    <row r="493" spans="7:18" s="244" customFormat="1">
      <c r="G493" s="322"/>
      <c r="I493" s="323"/>
      <c r="J493" s="208"/>
      <c r="K493" s="208"/>
      <c r="L493" s="208"/>
      <c r="M493" s="208"/>
      <c r="N493" s="208"/>
      <c r="O493" s="208"/>
      <c r="P493" s="324"/>
      <c r="Q493" s="208"/>
      <c r="R493" s="325"/>
    </row>
    <row r="494" spans="7:18" s="244" customFormat="1">
      <c r="G494" s="322"/>
      <c r="I494" s="323"/>
      <c r="J494" s="208"/>
      <c r="K494" s="208"/>
      <c r="L494" s="208"/>
      <c r="M494" s="208"/>
      <c r="N494" s="208"/>
      <c r="O494" s="208"/>
      <c r="P494" s="324"/>
      <c r="Q494" s="208"/>
      <c r="R494" s="325"/>
    </row>
    <row r="495" spans="7:18" s="244" customFormat="1">
      <c r="G495" s="322"/>
      <c r="I495" s="323"/>
      <c r="J495" s="208"/>
      <c r="K495" s="208"/>
      <c r="L495" s="208"/>
      <c r="M495" s="208"/>
      <c r="N495" s="208"/>
      <c r="O495" s="208"/>
      <c r="P495" s="324"/>
      <c r="Q495" s="208"/>
      <c r="R495" s="325"/>
    </row>
    <row r="496" spans="7:18" s="244" customFormat="1">
      <c r="G496" s="322"/>
      <c r="I496" s="323"/>
      <c r="J496" s="208"/>
      <c r="K496" s="208"/>
      <c r="L496" s="208"/>
      <c r="M496" s="208"/>
      <c r="N496" s="208"/>
      <c r="O496" s="208"/>
      <c r="P496" s="324"/>
      <c r="Q496" s="208"/>
      <c r="R496" s="325"/>
    </row>
    <row r="497" spans="1:18" s="244" customFormat="1">
      <c r="G497" s="322"/>
      <c r="I497" s="323"/>
      <c r="J497" s="208"/>
      <c r="K497" s="208"/>
      <c r="L497" s="208"/>
      <c r="M497" s="208"/>
      <c r="N497" s="208"/>
      <c r="O497" s="208"/>
      <c r="P497" s="324"/>
      <c r="Q497" s="208"/>
      <c r="R497" s="325"/>
    </row>
    <row r="498" spans="1:18" s="244" customFormat="1">
      <c r="G498" s="322"/>
      <c r="I498" s="323"/>
      <c r="J498" s="208"/>
      <c r="K498" s="208"/>
      <c r="L498" s="208"/>
      <c r="M498" s="208"/>
      <c r="N498" s="208"/>
      <c r="O498" s="208"/>
      <c r="P498" s="324"/>
      <c r="Q498" s="208"/>
      <c r="R498" s="325"/>
    </row>
    <row r="499" spans="1:18" s="244" customFormat="1">
      <c r="G499" s="322"/>
      <c r="I499" s="323"/>
      <c r="J499" s="208"/>
      <c r="K499" s="208"/>
      <c r="L499" s="208"/>
      <c r="M499" s="208"/>
      <c r="N499" s="208"/>
      <c r="O499" s="208"/>
      <c r="P499" s="324"/>
      <c r="Q499" s="208"/>
      <c r="R499" s="325"/>
    </row>
    <row r="500" spans="1:18" s="244" customFormat="1">
      <c r="G500" s="322"/>
      <c r="I500" s="323"/>
      <c r="J500" s="208"/>
      <c r="K500" s="208"/>
      <c r="L500" s="208"/>
      <c r="M500" s="208"/>
      <c r="N500" s="208"/>
      <c r="O500" s="208"/>
      <c r="P500" s="324"/>
      <c r="Q500" s="208"/>
      <c r="R500" s="325"/>
    </row>
    <row r="501" spans="1:18" s="244" customFormat="1">
      <c r="G501" s="322"/>
      <c r="I501" s="323"/>
      <c r="J501" s="208"/>
      <c r="K501" s="208"/>
      <c r="L501" s="208"/>
      <c r="M501" s="208"/>
      <c r="N501" s="208"/>
      <c r="O501" s="208"/>
      <c r="P501" s="324"/>
      <c r="Q501" s="208"/>
      <c r="R501" s="325"/>
    </row>
    <row r="502" spans="1:18" s="244" customFormat="1">
      <c r="G502" s="322"/>
      <c r="I502" s="323"/>
      <c r="J502" s="208"/>
      <c r="K502" s="208"/>
      <c r="L502" s="208"/>
      <c r="M502" s="208"/>
      <c r="N502" s="208"/>
      <c r="O502" s="208"/>
      <c r="P502" s="324"/>
      <c r="Q502" s="208"/>
      <c r="R502" s="325"/>
    </row>
    <row r="503" spans="1:18" s="244" customFormat="1">
      <c r="G503" s="322"/>
      <c r="I503" s="323"/>
      <c r="J503" s="208"/>
      <c r="K503" s="208"/>
      <c r="L503" s="208"/>
      <c r="M503" s="208"/>
      <c r="N503" s="208"/>
      <c r="O503" s="208"/>
      <c r="P503" s="324"/>
      <c r="Q503" s="208"/>
      <c r="R503" s="325"/>
    </row>
    <row r="504" spans="1:18" s="244" customFormat="1">
      <c r="G504" s="322"/>
      <c r="I504" s="323"/>
      <c r="J504" s="208"/>
      <c r="K504" s="208"/>
      <c r="L504" s="208"/>
      <c r="M504" s="208"/>
      <c r="N504" s="208"/>
      <c r="O504" s="208"/>
      <c r="P504" s="324"/>
      <c r="Q504" s="208"/>
      <c r="R504" s="325"/>
    </row>
    <row r="505" spans="1:18" s="244" customFormat="1">
      <c r="G505" s="322"/>
      <c r="I505" s="323"/>
      <c r="J505" s="208"/>
      <c r="K505" s="208"/>
      <c r="L505" s="208"/>
      <c r="M505" s="208"/>
      <c r="N505" s="208"/>
      <c r="O505" s="208"/>
      <c r="P505" s="324"/>
      <c r="Q505" s="208"/>
      <c r="R505" s="325"/>
    </row>
    <row r="506" spans="1:18" s="244" customFormat="1">
      <c r="G506" s="322"/>
      <c r="I506" s="323"/>
      <c r="J506" s="208"/>
      <c r="K506" s="208"/>
      <c r="L506" s="208"/>
      <c r="M506" s="208"/>
      <c r="N506" s="208"/>
      <c r="O506" s="208"/>
      <c r="P506" s="324"/>
      <c r="Q506" s="208"/>
      <c r="R506" s="325"/>
    </row>
    <row r="507" spans="1:18" s="244" customFormat="1">
      <c r="A507" s="208"/>
      <c r="B507" s="208"/>
      <c r="C507" s="208"/>
      <c r="D507" s="208"/>
      <c r="E507" s="208"/>
      <c r="F507" s="208"/>
      <c r="G507" s="324"/>
      <c r="H507" s="208"/>
      <c r="I507" s="325"/>
      <c r="J507" s="208"/>
      <c r="K507" s="208"/>
      <c r="L507" s="208"/>
      <c r="M507" s="208"/>
      <c r="N507" s="208"/>
      <c r="O507" s="208"/>
      <c r="P507" s="324"/>
      <c r="Q507" s="208"/>
      <c r="R507" s="325"/>
    </row>
    <row r="508" spans="1:18" s="244" customFormat="1">
      <c r="A508" s="208"/>
      <c r="B508" s="208"/>
      <c r="C508" s="208"/>
      <c r="D508" s="208"/>
      <c r="E508" s="208"/>
      <c r="F508" s="208"/>
      <c r="G508" s="324"/>
      <c r="H508" s="208"/>
      <c r="I508" s="325"/>
      <c r="J508" s="208"/>
      <c r="K508" s="208"/>
      <c r="L508" s="208"/>
      <c r="M508" s="208"/>
      <c r="N508" s="208"/>
      <c r="O508" s="208"/>
      <c r="P508" s="324"/>
      <c r="Q508" s="208"/>
      <c r="R508" s="325"/>
    </row>
    <row r="509" spans="1:18" s="244" customFormat="1">
      <c r="A509" s="208"/>
      <c r="B509" s="208"/>
      <c r="C509" s="208"/>
      <c r="D509" s="208"/>
      <c r="E509" s="208"/>
      <c r="F509" s="208"/>
      <c r="G509" s="324"/>
      <c r="H509" s="208"/>
      <c r="I509" s="325"/>
      <c r="J509" s="208"/>
      <c r="K509" s="208"/>
      <c r="L509" s="208"/>
      <c r="M509" s="208"/>
      <c r="N509" s="208"/>
      <c r="O509" s="208"/>
      <c r="P509" s="324"/>
      <c r="Q509" s="208"/>
      <c r="R509" s="325"/>
    </row>
    <row r="510" spans="1:18" s="244" customFormat="1">
      <c r="A510" s="208"/>
      <c r="B510" s="208"/>
      <c r="C510" s="208"/>
      <c r="D510" s="208"/>
      <c r="E510" s="208"/>
      <c r="F510" s="208"/>
      <c r="G510" s="324"/>
      <c r="H510" s="208"/>
      <c r="I510" s="325"/>
      <c r="J510" s="208"/>
      <c r="K510" s="208"/>
      <c r="L510" s="208"/>
      <c r="M510" s="208"/>
      <c r="N510" s="208"/>
      <c r="O510" s="208"/>
      <c r="P510" s="324"/>
      <c r="Q510" s="208"/>
      <c r="R510" s="325"/>
    </row>
    <row r="511" spans="1:18" s="244" customFormat="1">
      <c r="A511" s="208"/>
      <c r="B511" s="208"/>
      <c r="C511" s="208"/>
      <c r="D511" s="208"/>
      <c r="E511" s="208"/>
      <c r="F511" s="208"/>
      <c r="G511" s="324"/>
      <c r="H511" s="208"/>
      <c r="I511" s="325"/>
      <c r="J511" s="208"/>
      <c r="K511" s="208"/>
      <c r="L511" s="208"/>
      <c r="M511" s="208"/>
      <c r="N511" s="208"/>
      <c r="O511" s="208"/>
      <c r="P511" s="324"/>
      <c r="Q511" s="208"/>
      <c r="R511" s="325"/>
    </row>
    <row r="512" spans="1:18" s="244" customFormat="1">
      <c r="A512" s="208"/>
      <c r="B512" s="208"/>
      <c r="C512" s="208"/>
      <c r="D512" s="208"/>
      <c r="E512" s="208"/>
      <c r="F512" s="208"/>
      <c r="G512" s="324"/>
      <c r="H512" s="208"/>
      <c r="I512" s="325"/>
      <c r="J512" s="208"/>
      <c r="K512" s="208"/>
      <c r="L512" s="208"/>
      <c r="M512" s="208"/>
      <c r="N512" s="208"/>
      <c r="O512" s="208"/>
      <c r="P512" s="324"/>
      <c r="Q512" s="208"/>
      <c r="R512" s="325"/>
    </row>
    <row r="513" spans="1:18" s="244" customFormat="1">
      <c r="A513" s="208"/>
      <c r="B513" s="208"/>
      <c r="C513" s="208"/>
      <c r="D513" s="208"/>
      <c r="E513" s="208"/>
      <c r="F513" s="208"/>
      <c r="G513" s="324"/>
      <c r="H513" s="208"/>
      <c r="I513" s="325"/>
      <c r="J513" s="208"/>
      <c r="K513" s="208"/>
      <c r="L513" s="208"/>
      <c r="M513" s="208"/>
      <c r="N513" s="208"/>
      <c r="O513" s="208"/>
      <c r="P513" s="324"/>
      <c r="Q513" s="208"/>
      <c r="R513" s="325"/>
    </row>
    <row r="514" spans="1:18" s="244" customFormat="1">
      <c r="A514" s="208"/>
      <c r="B514" s="208"/>
      <c r="C514" s="208"/>
      <c r="D514" s="208"/>
      <c r="E514" s="208"/>
      <c r="F514" s="208"/>
      <c r="G514" s="324"/>
      <c r="H514" s="208"/>
      <c r="I514" s="325"/>
      <c r="J514" s="208"/>
      <c r="K514" s="208"/>
      <c r="L514" s="208"/>
      <c r="M514" s="208"/>
      <c r="N514" s="208"/>
      <c r="O514" s="208"/>
      <c r="P514" s="324"/>
      <c r="Q514" s="208"/>
      <c r="R514" s="325"/>
    </row>
    <row r="515" spans="1:18" s="244" customFormat="1">
      <c r="A515" s="208"/>
      <c r="B515" s="208"/>
      <c r="C515" s="208"/>
      <c r="D515" s="208"/>
      <c r="E515" s="208"/>
      <c r="F515" s="208"/>
      <c r="G515" s="324"/>
      <c r="H515" s="208"/>
      <c r="I515" s="325"/>
      <c r="J515" s="208"/>
      <c r="K515" s="208"/>
      <c r="L515" s="208"/>
      <c r="M515" s="208"/>
      <c r="N515" s="208"/>
      <c r="O515" s="208"/>
      <c r="P515" s="324"/>
      <c r="Q515" s="208"/>
      <c r="R515" s="325"/>
    </row>
    <row r="516" spans="1:18" s="244" customFormat="1">
      <c r="A516" s="208"/>
      <c r="B516" s="208"/>
      <c r="C516" s="208"/>
      <c r="D516" s="208"/>
      <c r="E516" s="208"/>
      <c r="F516" s="208"/>
      <c r="G516" s="324"/>
      <c r="H516" s="208"/>
      <c r="I516" s="325"/>
      <c r="J516" s="208"/>
      <c r="K516" s="208"/>
      <c r="L516" s="208"/>
      <c r="M516" s="208"/>
      <c r="N516" s="208"/>
      <c r="O516" s="208"/>
      <c r="P516" s="324"/>
      <c r="Q516" s="208"/>
      <c r="R516" s="325"/>
    </row>
    <row r="517" spans="1:18" s="244" customFormat="1">
      <c r="A517" s="208"/>
      <c r="B517" s="208"/>
      <c r="C517" s="208"/>
      <c r="D517" s="208"/>
      <c r="E517" s="208"/>
      <c r="F517" s="208"/>
      <c r="G517" s="324"/>
      <c r="H517" s="208"/>
      <c r="I517" s="325"/>
      <c r="J517" s="208"/>
      <c r="K517" s="208"/>
      <c r="L517" s="208"/>
      <c r="M517" s="208"/>
      <c r="N517" s="208"/>
      <c r="O517" s="208"/>
      <c r="P517" s="324"/>
      <c r="Q517" s="208"/>
      <c r="R517" s="325"/>
    </row>
    <row r="518" spans="1:18" s="244" customFormat="1">
      <c r="A518" s="208"/>
      <c r="B518" s="208"/>
      <c r="C518" s="208"/>
      <c r="D518" s="208"/>
      <c r="E518" s="208"/>
      <c r="F518" s="208"/>
      <c r="G518" s="324"/>
      <c r="H518" s="208"/>
      <c r="I518" s="325"/>
      <c r="J518" s="208"/>
      <c r="K518" s="208"/>
      <c r="L518" s="208"/>
      <c r="M518" s="208"/>
      <c r="N518" s="208"/>
      <c r="O518" s="208"/>
      <c r="P518" s="324"/>
      <c r="Q518" s="208"/>
      <c r="R518" s="325"/>
    </row>
    <row r="519" spans="1:18" s="244" customFormat="1">
      <c r="A519" s="208"/>
      <c r="B519" s="208"/>
      <c r="C519" s="208"/>
      <c r="D519" s="208"/>
      <c r="E519" s="208"/>
      <c r="F519" s="208"/>
      <c r="G519" s="324"/>
      <c r="H519" s="208"/>
      <c r="I519" s="325"/>
      <c r="J519" s="208"/>
      <c r="K519" s="208"/>
      <c r="L519" s="208"/>
      <c r="M519" s="208"/>
      <c r="N519" s="208"/>
      <c r="O519" s="208"/>
      <c r="P519" s="324"/>
      <c r="Q519" s="208"/>
      <c r="R519" s="325"/>
    </row>
    <row r="520" spans="1:18" s="244" customFormat="1">
      <c r="A520" s="208"/>
      <c r="B520" s="208"/>
      <c r="C520" s="208"/>
      <c r="D520" s="208"/>
      <c r="E520" s="208"/>
      <c r="F520" s="208"/>
      <c r="G520" s="324"/>
      <c r="H520" s="208"/>
      <c r="I520" s="325"/>
      <c r="J520" s="208"/>
      <c r="K520" s="208"/>
      <c r="L520" s="208"/>
      <c r="M520" s="208"/>
      <c r="N520" s="208"/>
      <c r="O520" s="208"/>
      <c r="P520" s="324"/>
      <c r="Q520" s="208"/>
      <c r="R520" s="325"/>
    </row>
    <row r="521" spans="1:18" s="244" customFormat="1">
      <c r="A521" s="208"/>
      <c r="B521" s="208"/>
      <c r="C521" s="208"/>
      <c r="D521" s="208"/>
      <c r="E521" s="208"/>
      <c r="F521" s="208"/>
      <c r="G521" s="324"/>
      <c r="H521" s="208"/>
      <c r="I521" s="325"/>
      <c r="J521" s="208"/>
      <c r="K521" s="208"/>
      <c r="L521" s="208"/>
      <c r="M521" s="208"/>
      <c r="N521" s="208"/>
      <c r="O521" s="208"/>
      <c r="P521" s="324"/>
      <c r="Q521" s="208"/>
      <c r="R521" s="325"/>
    </row>
    <row r="522" spans="1:18" s="244" customFormat="1">
      <c r="A522" s="208"/>
      <c r="B522" s="208"/>
      <c r="C522" s="208"/>
      <c r="D522" s="208"/>
      <c r="E522" s="208"/>
      <c r="F522" s="208"/>
      <c r="G522" s="324"/>
      <c r="H522" s="208"/>
      <c r="I522" s="325"/>
      <c r="J522" s="208"/>
      <c r="K522" s="208"/>
      <c r="L522" s="208"/>
      <c r="M522" s="208"/>
      <c r="N522" s="208"/>
      <c r="O522" s="208"/>
      <c r="P522" s="324"/>
      <c r="Q522" s="208"/>
      <c r="R522" s="325"/>
    </row>
    <row r="523" spans="1:18" s="244" customFormat="1">
      <c r="A523" s="208"/>
      <c r="B523" s="208"/>
      <c r="C523" s="208"/>
      <c r="D523" s="208"/>
      <c r="E523" s="208"/>
      <c r="F523" s="208"/>
      <c r="G523" s="324"/>
      <c r="H523" s="208"/>
      <c r="I523" s="325"/>
      <c r="J523" s="208"/>
      <c r="K523" s="208"/>
      <c r="L523" s="208"/>
      <c r="M523" s="208"/>
      <c r="N523" s="208"/>
      <c r="O523" s="208"/>
      <c r="P523" s="324"/>
      <c r="Q523" s="208"/>
      <c r="R523" s="325"/>
    </row>
    <row r="524" spans="1:18" s="244" customFormat="1">
      <c r="A524" s="208"/>
      <c r="B524" s="208"/>
      <c r="C524" s="208"/>
      <c r="D524" s="208"/>
      <c r="E524" s="208"/>
      <c r="F524" s="208"/>
      <c r="G524" s="324"/>
      <c r="H524" s="208"/>
      <c r="I524" s="325"/>
      <c r="J524" s="208"/>
      <c r="K524" s="208"/>
      <c r="L524" s="208"/>
      <c r="M524" s="208"/>
      <c r="N524" s="208"/>
      <c r="O524" s="208"/>
      <c r="P524" s="324"/>
      <c r="Q524" s="208"/>
      <c r="R524" s="325"/>
    </row>
  </sheetData>
  <sheetProtection sheet="1" objects="1" scenarios="1"/>
  <customSheetViews>
    <customSheetView guid="{52CD16EA-6A0A-4D86-B11B-631248FD7960}" scale="55" showGridLines="0" printArea="1" showRuler="0">
      <selection activeCell="K61" sqref="K61"/>
      <pageMargins left="0.7" right="0.7" top="0.5" bottom="0.5" header="0.3" footer="0.3"/>
      <pageSetup orientation="portrait" r:id="rId1"/>
    </customSheetView>
  </customSheetViews>
  <mergeCells count="40">
    <mergeCell ref="A4:I5"/>
    <mergeCell ref="G49:H49"/>
    <mergeCell ref="G47:H47"/>
    <mergeCell ref="A21:I21"/>
    <mergeCell ref="D17:F17"/>
    <mergeCell ref="A20:I20"/>
    <mergeCell ref="A38:C38"/>
    <mergeCell ref="A40:C40"/>
    <mergeCell ref="A39:C39"/>
    <mergeCell ref="A37:C37"/>
    <mergeCell ref="D26:F32"/>
    <mergeCell ref="A34:B34"/>
    <mergeCell ref="D34:F34"/>
    <mergeCell ref="A30:B30"/>
    <mergeCell ref="A16:I16"/>
    <mergeCell ref="D18:F18"/>
    <mergeCell ref="A13:B13"/>
    <mergeCell ref="A14:B14"/>
    <mergeCell ref="A15:B15"/>
    <mergeCell ref="A7:I7"/>
    <mergeCell ref="A18:B18"/>
    <mergeCell ref="A17:B17"/>
    <mergeCell ref="D8:F15"/>
    <mergeCell ref="A8:B8"/>
    <mergeCell ref="A11:B11"/>
    <mergeCell ref="A9:B9"/>
    <mergeCell ref="A10:B10"/>
    <mergeCell ref="A12:B12"/>
    <mergeCell ref="A33:I33"/>
    <mergeCell ref="A31:B31"/>
    <mergeCell ref="A32:B32"/>
    <mergeCell ref="A23:B23"/>
    <mergeCell ref="A24:B24"/>
    <mergeCell ref="A26:B26"/>
    <mergeCell ref="A27:B27"/>
    <mergeCell ref="A28:B28"/>
    <mergeCell ref="A25:I25"/>
    <mergeCell ref="D22:F24"/>
    <mergeCell ref="A29:B29"/>
    <mergeCell ref="A22:B22"/>
  </mergeCells>
  <pageMargins left="0.5" right="0.5"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63"/>
  <sheetViews>
    <sheetView showGridLines="0" showRowColHeaders="0" showRuler="0" topLeftCell="E1" zoomScaleNormal="100" workbookViewId="0">
      <selection activeCell="L6" sqref="L6"/>
    </sheetView>
  </sheetViews>
  <sheetFormatPr defaultRowHeight="13.2"/>
  <cols>
    <col min="6" max="6" width="3.5546875" style="207" hidden="1" customWidth="1"/>
    <col min="7" max="7" width="3" customWidth="1"/>
    <col min="13" max="13" width="2.88671875" style="207" hidden="1" customWidth="1"/>
    <col min="14" max="14" width="2.5546875" customWidth="1"/>
    <col min="16" max="90" width="9.109375" style="77"/>
  </cols>
  <sheetData>
    <row r="1" spans="1:15" ht="30">
      <c r="A1" s="212" t="s">
        <v>130</v>
      </c>
      <c r="B1" s="214"/>
      <c r="C1" s="214"/>
      <c r="D1" s="214"/>
      <c r="E1" s="214"/>
      <c r="F1" s="214"/>
      <c r="G1" s="214"/>
      <c r="H1" s="214"/>
      <c r="I1" s="214"/>
      <c r="J1" s="214"/>
      <c r="K1" s="214"/>
      <c r="L1" s="214"/>
      <c r="M1" s="214"/>
      <c r="N1" s="214"/>
      <c r="O1" s="214"/>
    </row>
    <row r="2" spans="1:15" ht="20.399999999999999">
      <c r="A2" s="213" t="s">
        <v>153</v>
      </c>
      <c r="B2" s="214"/>
      <c r="C2" s="214"/>
      <c r="D2" s="214"/>
      <c r="E2" s="214"/>
      <c r="F2" s="214"/>
      <c r="G2" s="214"/>
      <c r="H2" s="214"/>
      <c r="I2" s="214"/>
      <c r="J2" s="214"/>
      <c r="K2" s="214"/>
      <c r="L2" s="214"/>
      <c r="M2" s="214"/>
      <c r="N2" s="214"/>
      <c r="O2" s="214"/>
    </row>
    <row r="3" spans="1:15">
      <c r="A3" s="214"/>
      <c r="B3" s="214"/>
      <c r="C3" s="214"/>
      <c r="D3" s="214"/>
      <c r="E3" s="214"/>
      <c r="F3" s="214"/>
      <c r="G3" s="214"/>
      <c r="H3" s="214"/>
      <c r="I3" s="214"/>
      <c r="J3" s="214"/>
      <c r="K3" s="214"/>
      <c r="L3" s="214"/>
      <c r="M3" s="214"/>
      <c r="N3" s="214"/>
      <c r="O3" s="214"/>
    </row>
    <row r="4" spans="1:15">
      <c r="A4" s="214"/>
      <c r="B4" s="214"/>
      <c r="C4" s="214"/>
      <c r="D4" s="214"/>
      <c r="E4" s="214"/>
      <c r="F4" s="214"/>
      <c r="G4" s="214"/>
      <c r="H4" s="214"/>
      <c r="I4" s="214"/>
      <c r="J4" s="214"/>
      <c r="K4" s="214"/>
      <c r="L4" s="214"/>
      <c r="M4" s="214"/>
      <c r="N4" s="214"/>
      <c r="O4" s="214"/>
    </row>
    <row r="5" spans="1:15">
      <c r="A5" s="214"/>
      <c r="B5" s="214"/>
      <c r="C5" s="214"/>
      <c r="D5" s="214"/>
      <c r="E5" s="214"/>
      <c r="F5" s="214"/>
      <c r="G5" s="214"/>
      <c r="H5" s="214"/>
      <c r="I5" s="214"/>
      <c r="J5" s="214"/>
      <c r="K5" s="214"/>
      <c r="L5" s="214"/>
      <c r="M5" s="214"/>
      <c r="N5" s="214"/>
      <c r="O5" s="214"/>
    </row>
    <row r="6" spans="1:15">
      <c r="A6" s="405" t="s">
        <v>154</v>
      </c>
      <c r="B6" s="405"/>
      <c r="C6" s="215" t="s">
        <v>2</v>
      </c>
      <c r="D6" s="215" t="s">
        <v>156</v>
      </c>
      <c r="E6" s="216" t="s">
        <v>157</v>
      </c>
      <c r="F6" s="216"/>
      <c r="G6" s="216"/>
      <c r="H6" s="405" t="s">
        <v>155</v>
      </c>
      <c r="I6" s="405"/>
      <c r="J6" s="216" t="s">
        <v>2</v>
      </c>
      <c r="K6" s="216" t="s">
        <v>156</v>
      </c>
      <c r="L6" s="216" t="s">
        <v>157</v>
      </c>
      <c r="M6" s="216"/>
      <c r="N6" s="216"/>
      <c r="O6" s="215" t="s">
        <v>158</v>
      </c>
    </row>
    <row r="7" spans="1:15">
      <c r="A7" s="404"/>
      <c r="B7" s="404"/>
      <c r="C7" s="228"/>
      <c r="D7" s="228"/>
      <c r="E7" s="228"/>
      <c r="F7" s="233">
        <f>(C7*D7)/1000</f>
        <v>0</v>
      </c>
      <c r="G7" s="217">
        <f>(C7*D7*E7)/1000</f>
        <v>0</v>
      </c>
      <c r="H7" s="404"/>
      <c r="I7" s="404"/>
      <c r="J7" s="228"/>
      <c r="K7" s="228"/>
      <c r="L7" s="228"/>
      <c r="M7" s="233">
        <f>(J7*K7)/1000</f>
        <v>0</v>
      </c>
      <c r="N7" s="217">
        <f>(J7*K7*L7)/1000</f>
        <v>0</v>
      </c>
      <c r="O7" s="228"/>
    </row>
    <row r="8" spans="1:15">
      <c r="A8" s="404"/>
      <c r="B8" s="404"/>
      <c r="C8" s="228"/>
      <c r="D8" s="228"/>
      <c r="E8" s="228"/>
      <c r="F8" s="233">
        <f t="shared" ref="F8:F24" si="0">(C8*D8)/1000</f>
        <v>0</v>
      </c>
      <c r="G8" s="217">
        <f t="shared" ref="G8:G24" si="1">(C8*D8*E8)/1000</f>
        <v>0</v>
      </c>
      <c r="H8" s="404"/>
      <c r="I8" s="404"/>
      <c r="J8" s="228"/>
      <c r="K8" s="228"/>
      <c r="L8" s="228"/>
      <c r="M8" s="233">
        <f t="shared" ref="M8:M24" si="2">(J8*K8)/1000</f>
        <v>0</v>
      </c>
      <c r="N8" s="217">
        <f t="shared" ref="N8:N24" si="3">(J8*K8*L8)/1000</f>
        <v>0</v>
      </c>
      <c r="O8" s="228"/>
    </row>
    <row r="9" spans="1:15">
      <c r="A9" s="404"/>
      <c r="B9" s="404"/>
      <c r="C9" s="228"/>
      <c r="D9" s="228"/>
      <c r="E9" s="228"/>
      <c r="F9" s="233">
        <f t="shared" si="0"/>
        <v>0</v>
      </c>
      <c r="G9" s="217">
        <f t="shared" si="1"/>
        <v>0</v>
      </c>
      <c r="H9" s="404"/>
      <c r="I9" s="404"/>
      <c r="J9" s="228"/>
      <c r="K9" s="228"/>
      <c r="L9" s="228"/>
      <c r="M9" s="233">
        <f t="shared" si="2"/>
        <v>0</v>
      </c>
      <c r="N9" s="217">
        <f t="shared" si="3"/>
        <v>0</v>
      </c>
      <c r="O9" s="228"/>
    </row>
    <row r="10" spans="1:15">
      <c r="A10" s="404"/>
      <c r="B10" s="404"/>
      <c r="C10" s="228"/>
      <c r="D10" s="228"/>
      <c r="E10" s="228"/>
      <c r="F10" s="233">
        <f t="shared" si="0"/>
        <v>0</v>
      </c>
      <c r="G10" s="217">
        <f t="shared" si="1"/>
        <v>0</v>
      </c>
      <c r="H10" s="404"/>
      <c r="I10" s="404"/>
      <c r="J10" s="228"/>
      <c r="K10" s="228"/>
      <c r="L10" s="228"/>
      <c r="M10" s="233">
        <f t="shared" si="2"/>
        <v>0</v>
      </c>
      <c r="N10" s="217">
        <f t="shared" si="3"/>
        <v>0</v>
      </c>
      <c r="O10" s="228"/>
    </row>
    <row r="11" spans="1:15">
      <c r="A11" s="404"/>
      <c r="B11" s="404"/>
      <c r="C11" s="228"/>
      <c r="D11" s="228"/>
      <c r="E11" s="228"/>
      <c r="F11" s="233">
        <f t="shared" si="0"/>
        <v>0</v>
      </c>
      <c r="G11" s="217">
        <f t="shared" si="1"/>
        <v>0</v>
      </c>
      <c r="H11" s="404"/>
      <c r="I11" s="404"/>
      <c r="J11" s="228"/>
      <c r="K11" s="228"/>
      <c r="L11" s="228"/>
      <c r="M11" s="233">
        <f t="shared" si="2"/>
        <v>0</v>
      </c>
      <c r="N11" s="217">
        <f t="shared" si="3"/>
        <v>0</v>
      </c>
      <c r="O11" s="228"/>
    </row>
    <row r="12" spans="1:15">
      <c r="A12" s="404"/>
      <c r="B12" s="404"/>
      <c r="C12" s="228"/>
      <c r="D12" s="228"/>
      <c r="E12" s="228"/>
      <c r="F12" s="233">
        <f t="shared" si="0"/>
        <v>0</v>
      </c>
      <c r="G12" s="217">
        <f t="shared" si="1"/>
        <v>0</v>
      </c>
      <c r="H12" s="404"/>
      <c r="I12" s="404"/>
      <c r="J12" s="228"/>
      <c r="K12" s="228"/>
      <c r="L12" s="228"/>
      <c r="M12" s="233">
        <f t="shared" si="2"/>
        <v>0</v>
      </c>
      <c r="N12" s="217">
        <f t="shared" si="3"/>
        <v>0</v>
      </c>
      <c r="O12" s="228"/>
    </row>
    <row r="13" spans="1:15">
      <c r="A13" s="404"/>
      <c r="B13" s="404"/>
      <c r="C13" s="228"/>
      <c r="D13" s="228"/>
      <c r="E13" s="228"/>
      <c r="F13" s="233">
        <f t="shared" si="0"/>
        <v>0</v>
      </c>
      <c r="G13" s="217">
        <f t="shared" si="1"/>
        <v>0</v>
      </c>
      <c r="H13" s="404"/>
      <c r="I13" s="404"/>
      <c r="J13" s="228"/>
      <c r="K13" s="228"/>
      <c r="L13" s="228"/>
      <c r="M13" s="233">
        <f t="shared" si="2"/>
        <v>0</v>
      </c>
      <c r="N13" s="217">
        <f t="shared" si="3"/>
        <v>0</v>
      </c>
      <c r="O13" s="228"/>
    </row>
    <row r="14" spans="1:15">
      <c r="A14" s="404"/>
      <c r="B14" s="404"/>
      <c r="C14" s="228"/>
      <c r="D14" s="228"/>
      <c r="E14" s="228"/>
      <c r="F14" s="233">
        <f t="shared" si="0"/>
        <v>0</v>
      </c>
      <c r="G14" s="217">
        <f t="shared" si="1"/>
        <v>0</v>
      </c>
      <c r="H14" s="404"/>
      <c r="I14" s="404"/>
      <c r="J14" s="228"/>
      <c r="K14" s="228"/>
      <c r="L14" s="228"/>
      <c r="M14" s="233">
        <f t="shared" si="2"/>
        <v>0</v>
      </c>
      <c r="N14" s="217">
        <f t="shared" si="3"/>
        <v>0</v>
      </c>
      <c r="O14" s="228"/>
    </row>
    <row r="15" spans="1:15">
      <c r="A15" s="404"/>
      <c r="B15" s="404"/>
      <c r="C15" s="228"/>
      <c r="D15" s="228"/>
      <c r="E15" s="228"/>
      <c r="F15" s="233">
        <f t="shared" si="0"/>
        <v>0</v>
      </c>
      <c r="G15" s="217">
        <f t="shared" si="1"/>
        <v>0</v>
      </c>
      <c r="H15" s="404"/>
      <c r="I15" s="404"/>
      <c r="J15" s="228"/>
      <c r="K15" s="228"/>
      <c r="L15" s="228"/>
      <c r="M15" s="233">
        <f t="shared" si="2"/>
        <v>0</v>
      </c>
      <c r="N15" s="217">
        <f t="shared" si="3"/>
        <v>0</v>
      </c>
      <c r="O15" s="228"/>
    </row>
    <row r="16" spans="1:15">
      <c r="A16" s="404"/>
      <c r="B16" s="404"/>
      <c r="C16" s="228"/>
      <c r="D16" s="228"/>
      <c r="E16" s="228"/>
      <c r="F16" s="233">
        <f t="shared" si="0"/>
        <v>0</v>
      </c>
      <c r="G16" s="217">
        <f t="shared" si="1"/>
        <v>0</v>
      </c>
      <c r="H16" s="404"/>
      <c r="I16" s="404"/>
      <c r="J16" s="228"/>
      <c r="K16" s="228"/>
      <c r="L16" s="228"/>
      <c r="M16" s="233">
        <f t="shared" si="2"/>
        <v>0</v>
      </c>
      <c r="N16" s="217">
        <f t="shared" si="3"/>
        <v>0</v>
      </c>
      <c r="O16" s="228"/>
    </row>
    <row r="17" spans="1:90">
      <c r="A17" s="404"/>
      <c r="B17" s="404"/>
      <c r="C17" s="228"/>
      <c r="D17" s="228"/>
      <c r="E17" s="228"/>
      <c r="F17" s="233">
        <f t="shared" si="0"/>
        <v>0</v>
      </c>
      <c r="G17" s="217">
        <f t="shared" si="1"/>
        <v>0</v>
      </c>
      <c r="H17" s="404"/>
      <c r="I17" s="404"/>
      <c r="J17" s="228"/>
      <c r="K17" s="228"/>
      <c r="L17" s="228"/>
      <c r="M17" s="233">
        <f t="shared" si="2"/>
        <v>0</v>
      </c>
      <c r="N17" s="217">
        <f t="shared" si="3"/>
        <v>0</v>
      </c>
      <c r="O17" s="228"/>
    </row>
    <row r="18" spans="1:90">
      <c r="A18" s="404"/>
      <c r="B18" s="404"/>
      <c r="C18" s="228"/>
      <c r="D18" s="228"/>
      <c r="E18" s="228"/>
      <c r="F18" s="233">
        <f t="shared" si="0"/>
        <v>0</v>
      </c>
      <c r="G18" s="217">
        <f t="shared" si="1"/>
        <v>0</v>
      </c>
      <c r="H18" s="404"/>
      <c r="I18" s="404"/>
      <c r="J18" s="228"/>
      <c r="K18" s="228"/>
      <c r="L18" s="228"/>
      <c r="M18" s="233">
        <f t="shared" si="2"/>
        <v>0</v>
      </c>
      <c r="N18" s="217">
        <f t="shared" si="3"/>
        <v>0</v>
      </c>
      <c r="O18" s="228"/>
    </row>
    <row r="19" spans="1:90">
      <c r="A19" s="404"/>
      <c r="B19" s="404"/>
      <c r="C19" s="228"/>
      <c r="D19" s="228"/>
      <c r="E19" s="228"/>
      <c r="F19" s="233">
        <f t="shared" si="0"/>
        <v>0</v>
      </c>
      <c r="G19" s="217">
        <f t="shared" si="1"/>
        <v>0</v>
      </c>
      <c r="H19" s="404"/>
      <c r="I19" s="404"/>
      <c r="J19" s="228"/>
      <c r="K19" s="228"/>
      <c r="L19" s="228"/>
      <c r="M19" s="233">
        <f t="shared" si="2"/>
        <v>0</v>
      </c>
      <c r="N19" s="217">
        <f t="shared" si="3"/>
        <v>0</v>
      </c>
      <c r="O19" s="228"/>
    </row>
    <row r="20" spans="1:90">
      <c r="A20" s="404"/>
      <c r="B20" s="404"/>
      <c r="C20" s="228"/>
      <c r="D20" s="228"/>
      <c r="E20" s="228"/>
      <c r="F20" s="233">
        <f t="shared" si="0"/>
        <v>0</v>
      </c>
      <c r="G20" s="217">
        <f t="shared" si="1"/>
        <v>0</v>
      </c>
      <c r="H20" s="404"/>
      <c r="I20" s="404"/>
      <c r="J20" s="228"/>
      <c r="K20" s="228"/>
      <c r="L20" s="228"/>
      <c r="M20" s="233">
        <f t="shared" si="2"/>
        <v>0</v>
      </c>
      <c r="N20" s="217">
        <f t="shared" si="3"/>
        <v>0</v>
      </c>
      <c r="O20" s="228"/>
    </row>
    <row r="21" spans="1:90">
      <c r="A21" s="404"/>
      <c r="B21" s="404"/>
      <c r="C21" s="228"/>
      <c r="D21" s="228"/>
      <c r="E21" s="228"/>
      <c r="F21" s="233">
        <f t="shared" si="0"/>
        <v>0</v>
      </c>
      <c r="G21" s="217">
        <f t="shared" si="1"/>
        <v>0</v>
      </c>
      <c r="H21" s="404"/>
      <c r="I21" s="404"/>
      <c r="J21" s="228"/>
      <c r="K21" s="228"/>
      <c r="L21" s="228"/>
      <c r="M21" s="233">
        <f t="shared" si="2"/>
        <v>0</v>
      </c>
      <c r="N21" s="217">
        <f t="shared" si="3"/>
        <v>0</v>
      </c>
      <c r="O21" s="228"/>
    </row>
    <row r="22" spans="1:90">
      <c r="A22" s="404"/>
      <c r="B22" s="404"/>
      <c r="C22" s="228"/>
      <c r="D22" s="228"/>
      <c r="E22" s="228"/>
      <c r="F22" s="233">
        <f t="shared" si="0"/>
        <v>0</v>
      </c>
      <c r="G22" s="217">
        <f t="shared" si="1"/>
        <v>0</v>
      </c>
      <c r="H22" s="404"/>
      <c r="I22" s="404"/>
      <c r="J22" s="228"/>
      <c r="K22" s="228"/>
      <c r="L22" s="228"/>
      <c r="M22" s="233">
        <f t="shared" si="2"/>
        <v>0</v>
      </c>
      <c r="N22" s="217">
        <f t="shared" si="3"/>
        <v>0</v>
      </c>
      <c r="O22" s="228"/>
    </row>
    <row r="23" spans="1:90">
      <c r="A23" s="404"/>
      <c r="B23" s="404"/>
      <c r="C23" s="228"/>
      <c r="D23" s="228"/>
      <c r="E23" s="228"/>
      <c r="F23" s="233">
        <f t="shared" si="0"/>
        <v>0</v>
      </c>
      <c r="G23" s="217">
        <f t="shared" si="1"/>
        <v>0</v>
      </c>
      <c r="H23" s="404"/>
      <c r="I23" s="404"/>
      <c r="J23" s="228"/>
      <c r="K23" s="228"/>
      <c r="L23" s="228"/>
      <c r="M23" s="233">
        <f t="shared" si="2"/>
        <v>0</v>
      </c>
      <c r="N23" s="217">
        <f t="shared" si="3"/>
        <v>0</v>
      </c>
      <c r="O23" s="228"/>
    </row>
    <row r="24" spans="1:90">
      <c r="A24" s="404"/>
      <c r="B24" s="404"/>
      <c r="C24" s="228"/>
      <c r="D24" s="228"/>
      <c r="E24" s="228"/>
      <c r="F24" s="233">
        <f t="shared" si="0"/>
        <v>0</v>
      </c>
      <c r="G24" s="217">
        <f t="shared" si="1"/>
        <v>0</v>
      </c>
      <c r="H24" s="404"/>
      <c r="I24" s="404"/>
      <c r="J24" s="228"/>
      <c r="K24" s="228"/>
      <c r="L24" s="228"/>
      <c r="M24" s="233">
        <f t="shared" si="2"/>
        <v>0</v>
      </c>
      <c r="N24" s="217">
        <f t="shared" si="3"/>
        <v>0</v>
      </c>
      <c r="O24" s="228"/>
    </row>
    <row r="25" spans="1:90" s="207" customFormat="1">
      <c r="A25" s="218"/>
      <c r="B25" s="218"/>
      <c r="C25" s="219"/>
      <c r="D25" s="219"/>
      <c r="E25" s="219"/>
      <c r="F25" s="219"/>
      <c r="G25" s="219"/>
      <c r="H25" s="218"/>
      <c r="I25" s="218"/>
      <c r="J25" s="219"/>
      <c r="K25" s="219"/>
      <c r="L25" s="219"/>
      <c r="M25" s="219"/>
      <c r="N25" s="219"/>
      <c r="O25" s="219"/>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row>
    <row r="26" spans="1:90" s="207" customFormat="1">
      <c r="A26" s="218"/>
      <c r="B26" s="218"/>
      <c r="C26" s="219"/>
      <c r="D26" s="220" t="s">
        <v>163</v>
      </c>
      <c r="E26" s="219"/>
      <c r="F26" s="219"/>
      <c r="G26" s="219"/>
      <c r="H26" s="218"/>
      <c r="I26" s="218"/>
      <c r="J26" s="219"/>
      <c r="K26" s="220" t="s">
        <v>164</v>
      </c>
      <c r="L26" s="219"/>
      <c r="M26" s="219"/>
      <c r="N26" s="219"/>
      <c r="O26" s="219"/>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row>
    <row r="27" spans="1:90">
      <c r="A27" s="214"/>
      <c r="B27" s="214"/>
      <c r="C27" s="214"/>
      <c r="D27" s="221" t="s">
        <v>159</v>
      </c>
      <c r="E27" s="221" t="s">
        <v>160</v>
      </c>
      <c r="F27" s="234"/>
      <c r="G27" s="214"/>
      <c r="H27" s="214"/>
      <c r="I27" s="214"/>
      <c r="J27" s="214"/>
      <c r="K27" s="221" t="s">
        <v>159</v>
      </c>
      <c r="L27" s="221" t="s">
        <v>160</v>
      </c>
      <c r="M27" s="234"/>
      <c r="N27" s="214"/>
      <c r="O27" s="214"/>
    </row>
    <row r="28" spans="1:90">
      <c r="A28" s="222" t="s">
        <v>161</v>
      </c>
      <c r="B28" s="214"/>
      <c r="C28" s="214"/>
      <c r="D28" s="223">
        <f>SUM(F7:F24)</f>
        <v>0</v>
      </c>
      <c r="E28" s="224">
        <f>SUM(G7:G24)</f>
        <v>0</v>
      </c>
      <c r="F28" s="235"/>
      <c r="G28" s="214"/>
      <c r="H28" s="214"/>
      <c r="I28" s="214"/>
      <c r="J28" s="214"/>
      <c r="K28" s="240">
        <f>SUM(M7:M24)</f>
        <v>0</v>
      </c>
      <c r="L28" s="224">
        <f>SUM(N7:N24)</f>
        <v>0</v>
      </c>
      <c r="M28" s="236"/>
      <c r="N28" s="214"/>
      <c r="O28" s="214"/>
    </row>
    <row r="29" spans="1:90" s="207" customFormat="1">
      <c r="A29" s="222"/>
      <c r="B29" s="214"/>
      <c r="C29" s="214"/>
      <c r="D29" s="225"/>
      <c r="E29" s="226"/>
      <c r="F29" s="226"/>
      <c r="G29" s="214"/>
      <c r="H29" s="214"/>
      <c r="I29" s="214"/>
      <c r="J29" s="214"/>
      <c r="K29" s="227"/>
      <c r="L29" s="227"/>
      <c r="M29" s="227"/>
      <c r="N29" s="214"/>
      <c r="O29" s="229" t="s">
        <v>46</v>
      </c>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row>
    <row r="30" spans="1:90">
      <c r="A30" s="214"/>
      <c r="B30" s="214"/>
      <c r="C30" s="214"/>
      <c r="D30" s="221" t="s">
        <v>159</v>
      </c>
      <c r="E30" s="221" t="s">
        <v>160</v>
      </c>
      <c r="F30" s="234"/>
      <c r="G30" s="214"/>
      <c r="H30" s="214"/>
      <c r="I30" s="214"/>
      <c r="J30" s="214"/>
      <c r="K30" s="214"/>
      <c r="L30" s="214"/>
      <c r="M30" s="214"/>
      <c r="N30" s="214"/>
      <c r="O30" s="229" t="s">
        <v>47</v>
      </c>
    </row>
    <row r="31" spans="1:90">
      <c r="A31" s="222" t="s">
        <v>162</v>
      </c>
      <c r="B31" s="214"/>
      <c r="C31" s="214"/>
      <c r="D31" s="223">
        <f>D28-K28</f>
        <v>0</v>
      </c>
      <c r="E31" s="224">
        <f>E28-L28</f>
        <v>0</v>
      </c>
      <c r="F31" s="235"/>
      <c r="G31" s="214"/>
      <c r="H31" s="214"/>
      <c r="I31" s="214"/>
      <c r="J31" s="214"/>
      <c r="K31" s="214"/>
      <c r="L31" s="214"/>
      <c r="M31" s="214"/>
      <c r="N31" s="214"/>
      <c r="O31" s="214"/>
    </row>
    <row r="32" spans="1:90">
      <c r="A32" s="214"/>
      <c r="B32" s="214"/>
      <c r="C32" s="214"/>
      <c r="D32" s="214"/>
      <c r="E32" s="214"/>
      <c r="F32" s="214"/>
      <c r="G32" s="214"/>
      <c r="H32" s="214"/>
      <c r="I32" s="214"/>
      <c r="J32" s="214"/>
      <c r="K32" s="214"/>
      <c r="L32" s="214"/>
      <c r="M32" s="214"/>
      <c r="N32" s="214"/>
      <c r="O32" s="214"/>
    </row>
    <row r="33" spans="1:15">
      <c r="A33" s="214"/>
      <c r="B33" s="214"/>
      <c r="C33" s="214"/>
      <c r="D33" s="214"/>
      <c r="E33" s="214"/>
      <c r="F33" s="214"/>
      <c r="G33" s="214"/>
      <c r="H33" s="214"/>
      <c r="I33" s="214"/>
      <c r="J33" s="214"/>
      <c r="K33" s="214"/>
      <c r="L33" s="214"/>
      <c r="M33" s="214"/>
      <c r="N33" s="214"/>
      <c r="O33" s="214"/>
    </row>
    <row r="34" spans="1:15">
      <c r="A34" s="214"/>
      <c r="B34" s="214"/>
      <c r="C34" s="214"/>
      <c r="D34" s="214"/>
      <c r="E34" s="214"/>
      <c r="F34" s="214"/>
      <c r="G34" s="214"/>
      <c r="H34" s="214"/>
      <c r="I34" s="214"/>
      <c r="J34" s="214"/>
      <c r="K34" s="214"/>
      <c r="L34" s="214"/>
      <c r="M34" s="214"/>
      <c r="N34" s="214"/>
      <c r="O34" s="214"/>
    </row>
    <row r="35" spans="1:15">
      <c r="A35" s="214"/>
      <c r="B35" s="214"/>
      <c r="C35" s="214"/>
      <c r="D35" s="214"/>
      <c r="E35" s="214"/>
      <c r="F35" s="214"/>
      <c r="G35" s="214"/>
      <c r="H35" s="214"/>
      <c r="I35" s="214"/>
      <c r="J35" s="214"/>
      <c r="K35" s="214"/>
      <c r="L35" s="214"/>
      <c r="M35" s="214"/>
      <c r="N35" s="214"/>
      <c r="O35" s="214"/>
    </row>
    <row r="36" spans="1:15">
      <c r="A36" s="214"/>
      <c r="B36" s="214"/>
      <c r="C36" s="214"/>
      <c r="D36" s="214"/>
      <c r="E36" s="214"/>
      <c r="F36" s="214"/>
      <c r="G36" s="214"/>
      <c r="H36" s="214"/>
      <c r="I36" s="214"/>
      <c r="J36" s="214"/>
      <c r="K36" s="214"/>
      <c r="L36" s="214"/>
      <c r="M36" s="214"/>
      <c r="N36" s="402"/>
      <c r="O36" s="403"/>
    </row>
    <row r="37" spans="1:15">
      <c r="A37" s="214"/>
      <c r="B37" s="214"/>
      <c r="C37" s="214"/>
      <c r="D37" s="214"/>
      <c r="E37" s="214"/>
      <c r="F37" s="214"/>
      <c r="G37" s="214"/>
      <c r="H37" s="214"/>
      <c r="I37" s="214"/>
      <c r="J37" s="214"/>
      <c r="K37" s="214"/>
      <c r="L37" s="214"/>
      <c r="M37" s="214"/>
      <c r="N37" s="402"/>
      <c r="O37" s="403"/>
    </row>
    <row r="38" spans="1:15">
      <c r="A38" s="222"/>
      <c r="B38" s="214"/>
      <c r="C38" s="214"/>
      <c r="D38" s="214"/>
      <c r="E38" s="214"/>
      <c r="F38" s="214"/>
      <c r="G38" s="214"/>
      <c r="H38" s="214"/>
      <c r="I38" s="214"/>
      <c r="J38" s="214"/>
      <c r="K38" s="214"/>
      <c r="L38" s="214"/>
      <c r="M38" s="214"/>
      <c r="N38" s="402"/>
      <c r="O38" s="403"/>
    </row>
    <row r="39" spans="1:15" s="77" customFormat="1"/>
    <row r="40" spans="1:15" s="77" customFormat="1"/>
    <row r="41" spans="1:15" s="77" customFormat="1"/>
    <row r="42" spans="1:15" s="77" customFormat="1"/>
    <row r="43" spans="1:15" s="77" customFormat="1"/>
    <row r="44" spans="1:15" s="77" customFormat="1"/>
    <row r="45" spans="1:15" s="77" customFormat="1"/>
    <row r="46" spans="1:15" s="77" customFormat="1"/>
    <row r="47" spans="1:15" s="77" customFormat="1"/>
    <row r="48" spans="1:15" s="77" customFormat="1"/>
    <row r="49" s="77" customFormat="1"/>
    <row r="50" s="77" customFormat="1"/>
    <row r="51" s="77" customFormat="1"/>
    <row r="52" s="77" customFormat="1"/>
    <row r="53" s="77" customFormat="1"/>
    <row r="54" s="77" customFormat="1"/>
    <row r="55" s="77" customFormat="1"/>
    <row r="56" s="77" customFormat="1"/>
    <row r="57" s="77" customFormat="1"/>
    <row r="58" s="77" customFormat="1"/>
    <row r="59" s="77" customFormat="1"/>
    <row r="60" s="77" customFormat="1"/>
    <row r="61" s="77" customFormat="1"/>
    <row r="62" s="77" customFormat="1"/>
    <row r="63" s="77" customFormat="1"/>
    <row r="64" s="77" customFormat="1"/>
    <row r="65" s="77" customFormat="1"/>
    <row r="66" s="77" customFormat="1"/>
    <row r="67" s="77" customFormat="1"/>
    <row r="68" s="77" customFormat="1"/>
    <row r="69" s="77" customFormat="1"/>
    <row r="70" s="77" customFormat="1"/>
    <row r="71" s="77" customFormat="1"/>
    <row r="72" s="77" customFormat="1"/>
    <row r="73" s="77" customFormat="1"/>
    <row r="74" s="77" customFormat="1"/>
    <row r="75" s="77" customFormat="1"/>
    <row r="76" s="77" customFormat="1"/>
    <row r="77" s="77" customFormat="1"/>
    <row r="78" s="77" customFormat="1"/>
    <row r="79" s="77" customFormat="1"/>
    <row r="80" s="77" customFormat="1"/>
    <row r="81" s="77" customFormat="1"/>
    <row r="82" s="77" customFormat="1"/>
    <row r="83" s="77" customFormat="1"/>
    <row r="84" s="77" customFormat="1"/>
    <row r="85" s="77" customFormat="1"/>
    <row r="86" s="77" customFormat="1"/>
    <row r="87" s="77" customFormat="1"/>
    <row r="88" s="77" customFormat="1"/>
    <row r="89" s="77" customFormat="1"/>
    <row r="90" s="77" customFormat="1"/>
    <row r="91" s="77" customFormat="1"/>
    <row r="92" s="77" customFormat="1"/>
    <row r="93" s="77" customFormat="1"/>
    <row r="94" s="77" customFormat="1"/>
    <row r="95" s="77" customFormat="1"/>
    <row r="96" s="77" customFormat="1"/>
    <row r="97" s="77" customFormat="1"/>
    <row r="98" s="77" customFormat="1"/>
    <row r="99" s="77" customFormat="1"/>
    <row r="100" s="77" customFormat="1"/>
    <row r="101" s="77" customFormat="1"/>
    <row r="102" s="77" customFormat="1"/>
    <row r="103" s="77" customFormat="1"/>
    <row r="104" s="77" customFormat="1"/>
    <row r="105" s="77" customFormat="1"/>
    <row r="106" s="77" customFormat="1"/>
    <row r="107" s="77" customFormat="1"/>
    <row r="108" s="77" customFormat="1"/>
    <row r="109" s="77" customFormat="1"/>
    <row r="110" s="77" customFormat="1"/>
    <row r="111" s="77" customFormat="1"/>
    <row r="112" s="77" customFormat="1"/>
    <row r="113" s="77" customFormat="1"/>
    <row r="114" s="77" customFormat="1"/>
    <row r="115" s="77" customFormat="1"/>
    <row r="116" s="77" customFormat="1"/>
    <row r="117" s="77" customFormat="1"/>
    <row r="118" s="77" customFormat="1"/>
    <row r="119" s="77" customFormat="1"/>
    <row r="120" s="77" customFormat="1"/>
    <row r="121" s="77" customFormat="1"/>
    <row r="122" s="77" customFormat="1"/>
    <row r="123" s="77" customFormat="1"/>
    <row r="124" s="77" customFormat="1"/>
    <row r="125" s="77" customFormat="1"/>
    <row r="126" s="77" customFormat="1"/>
    <row r="127" s="77" customFormat="1"/>
    <row r="128" s="77" customFormat="1"/>
    <row r="129" s="77" customFormat="1"/>
    <row r="130" s="77" customFormat="1"/>
    <row r="131" s="77" customFormat="1"/>
    <row r="132" s="77" customFormat="1"/>
    <row r="133" s="77" customFormat="1"/>
    <row r="134" s="77" customFormat="1"/>
    <row r="135" s="77" customFormat="1"/>
    <row r="136" s="77" customFormat="1"/>
    <row r="137" s="77" customFormat="1"/>
    <row r="138" s="77" customFormat="1"/>
    <row r="139" s="77" customFormat="1"/>
    <row r="140" s="77" customFormat="1"/>
    <row r="141" s="77" customFormat="1"/>
    <row r="142" s="77" customFormat="1"/>
    <row r="143" s="77" customFormat="1"/>
    <row r="144" s="77" customFormat="1"/>
    <row r="145" s="77" customFormat="1"/>
    <row r="146" s="77" customFormat="1"/>
    <row r="147" s="77" customFormat="1"/>
    <row r="148" s="77" customFormat="1"/>
    <row r="149" s="77" customFormat="1"/>
    <row r="150" s="77" customFormat="1"/>
    <row r="151" s="77" customFormat="1"/>
    <row r="152" s="77" customFormat="1"/>
    <row r="153" s="77" customFormat="1"/>
    <row r="154" s="77" customFormat="1"/>
    <row r="155" s="77" customFormat="1"/>
    <row r="156" s="77" customFormat="1"/>
    <row r="157" s="77" customFormat="1"/>
    <row r="158" s="77" customFormat="1"/>
    <row r="159" s="77" customFormat="1"/>
    <row r="160" s="77" customFormat="1"/>
    <row r="161" s="77" customFormat="1"/>
    <row r="162" s="77" customFormat="1"/>
    <row r="163" s="77" customFormat="1"/>
    <row r="164" s="77" customFormat="1"/>
    <row r="165" s="77" customFormat="1"/>
    <row r="166" s="77" customFormat="1"/>
    <row r="167" s="77" customFormat="1"/>
    <row r="168" s="77" customFormat="1"/>
    <row r="169" s="77" customFormat="1"/>
    <row r="170" s="77" customFormat="1"/>
    <row r="171" s="77" customFormat="1"/>
    <row r="172" s="77" customFormat="1"/>
    <row r="173" s="77" customFormat="1"/>
    <row r="174" s="77" customFormat="1"/>
    <row r="175" s="77" customFormat="1"/>
    <row r="176" s="77" customFormat="1"/>
    <row r="177" s="77" customFormat="1"/>
    <row r="178" s="77" customFormat="1"/>
    <row r="179" s="77" customFormat="1"/>
    <row r="180" s="77" customFormat="1"/>
    <row r="181" s="77" customFormat="1"/>
    <row r="182" s="77" customFormat="1"/>
    <row r="183" s="77" customFormat="1"/>
    <row r="184" s="77" customFormat="1"/>
    <row r="185" s="77" customFormat="1"/>
    <row r="186" s="77" customFormat="1"/>
    <row r="187" s="77" customFormat="1"/>
    <row r="188" s="77" customFormat="1"/>
    <row r="189" s="77" customFormat="1"/>
    <row r="190" s="77" customFormat="1"/>
    <row r="191" s="77" customFormat="1"/>
    <row r="192" s="77" customFormat="1"/>
    <row r="193" s="77" customFormat="1"/>
    <row r="194" s="77" customFormat="1"/>
    <row r="195" s="77" customFormat="1"/>
    <row r="196" s="77" customFormat="1"/>
    <row r="197" s="77" customFormat="1"/>
    <row r="198" s="77" customFormat="1"/>
    <row r="199" s="77" customFormat="1"/>
    <row r="200" s="77" customFormat="1"/>
    <row r="201" s="77" customFormat="1"/>
    <row r="202" s="77" customFormat="1"/>
    <row r="203" s="77" customFormat="1"/>
    <row r="204" s="77" customFormat="1"/>
    <row r="205" s="77" customFormat="1"/>
    <row r="206" s="77" customFormat="1"/>
    <row r="207" s="77" customFormat="1"/>
    <row r="208" s="77" customFormat="1"/>
    <row r="209" s="77" customFormat="1"/>
    <row r="210" s="77" customFormat="1"/>
    <row r="211" s="77" customFormat="1"/>
    <row r="212" s="77" customFormat="1"/>
    <row r="213" s="77" customFormat="1"/>
    <row r="214" s="77" customFormat="1"/>
    <row r="215" s="77" customFormat="1"/>
    <row r="216" s="77" customFormat="1"/>
    <row r="217" s="77" customFormat="1"/>
    <row r="218" s="77" customFormat="1"/>
    <row r="219" s="77" customFormat="1"/>
    <row r="220" s="77" customFormat="1"/>
    <row r="221" s="77" customFormat="1"/>
    <row r="222" s="77" customFormat="1"/>
    <row r="223" s="77" customFormat="1"/>
    <row r="224" s="77" customFormat="1"/>
    <row r="225" s="77" customFormat="1"/>
    <row r="226" s="77" customFormat="1"/>
    <row r="227" s="77" customFormat="1"/>
    <row r="228" s="77" customFormat="1"/>
    <row r="229" s="77" customFormat="1"/>
    <row r="230" s="77" customFormat="1"/>
    <row r="231" s="77" customFormat="1"/>
    <row r="232" s="77" customFormat="1"/>
    <row r="233" s="77" customFormat="1"/>
    <row r="234" s="77" customFormat="1"/>
    <row r="235" s="77" customFormat="1"/>
    <row r="236" s="77" customFormat="1"/>
    <row r="237" s="77" customFormat="1"/>
    <row r="238" s="77" customFormat="1"/>
    <row r="239" s="77" customFormat="1"/>
    <row r="240" s="77" customFormat="1"/>
    <row r="241" s="77" customFormat="1"/>
    <row r="242" s="77" customFormat="1"/>
    <row r="243" s="77" customFormat="1"/>
    <row r="244" s="77" customFormat="1"/>
    <row r="245" s="77" customFormat="1"/>
    <row r="246" s="77" customFormat="1"/>
    <row r="247" s="77" customFormat="1"/>
    <row r="248" s="77" customFormat="1"/>
    <row r="249" s="77" customFormat="1"/>
    <row r="250" s="77" customFormat="1"/>
    <row r="251" s="77" customFormat="1"/>
    <row r="252" s="77" customFormat="1"/>
    <row r="253" s="77" customFormat="1"/>
    <row r="254" s="77" customFormat="1"/>
    <row r="255" s="77" customFormat="1"/>
    <row r="256" s="77" customFormat="1"/>
    <row r="257" s="77" customFormat="1"/>
    <row r="258" s="77" customFormat="1"/>
    <row r="259" s="77" customFormat="1"/>
    <row r="260" s="77" customFormat="1"/>
    <row r="261" s="77" customFormat="1"/>
    <row r="262" s="77" customFormat="1"/>
    <row r="263" s="77" customFormat="1"/>
    <row r="264" s="77" customFormat="1"/>
    <row r="265" s="77" customFormat="1"/>
    <row r="266" s="77" customFormat="1"/>
    <row r="267" s="77" customFormat="1"/>
    <row r="268" s="77" customFormat="1"/>
    <row r="269" s="77" customFormat="1"/>
    <row r="270" s="77" customFormat="1"/>
    <row r="271" s="77" customFormat="1"/>
    <row r="272" s="77" customFormat="1"/>
    <row r="273" s="77" customFormat="1"/>
    <row r="274" s="77" customFormat="1"/>
    <row r="275" s="77" customFormat="1"/>
    <row r="276" s="77" customFormat="1"/>
    <row r="277" s="77" customFormat="1"/>
    <row r="278" s="77" customFormat="1"/>
    <row r="279" s="77" customFormat="1"/>
    <row r="280" s="77" customFormat="1"/>
    <row r="281" s="77" customFormat="1"/>
    <row r="282" s="77" customFormat="1"/>
    <row r="283" s="77" customFormat="1"/>
    <row r="284" s="77" customFormat="1"/>
    <row r="285" s="77" customFormat="1"/>
    <row r="286" s="77" customFormat="1"/>
    <row r="287" s="77" customFormat="1"/>
    <row r="288" s="77" customFormat="1"/>
    <row r="289" s="77" customFormat="1"/>
    <row r="290" s="77" customFormat="1"/>
    <row r="291" s="77" customFormat="1"/>
    <row r="292" s="77" customFormat="1"/>
    <row r="293" s="77" customFormat="1"/>
    <row r="294" s="77" customFormat="1"/>
    <row r="295" s="77" customFormat="1"/>
    <row r="296" s="77" customFormat="1"/>
    <row r="297" s="77" customFormat="1"/>
    <row r="298" s="77" customFormat="1"/>
    <row r="299" s="77" customFormat="1"/>
    <row r="300" s="77" customFormat="1"/>
    <row r="301" s="77" customFormat="1"/>
    <row r="302" s="77" customFormat="1"/>
    <row r="303" s="77" customFormat="1"/>
    <row r="304" s="77" customFormat="1"/>
    <row r="305" s="77" customFormat="1"/>
    <row r="306" s="77" customFormat="1"/>
    <row r="307" s="77" customFormat="1"/>
    <row r="308" s="77" customFormat="1"/>
    <row r="309" s="77" customFormat="1"/>
    <row r="310" s="77" customFormat="1"/>
    <row r="311" s="77" customFormat="1"/>
    <row r="312" s="77" customFormat="1"/>
    <row r="313" s="77" customFormat="1"/>
    <row r="314" s="77" customFormat="1"/>
    <row r="315" s="77" customFormat="1"/>
    <row r="316" s="77" customFormat="1"/>
    <row r="317" s="77" customFormat="1"/>
    <row r="318" s="77" customFormat="1"/>
    <row r="319" s="77" customFormat="1"/>
    <row r="320" s="77" customFormat="1"/>
    <row r="321" s="77" customFormat="1"/>
    <row r="322" s="77" customFormat="1"/>
    <row r="323" s="77" customFormat="1"/>
    <row r="324" s="77" customFormat="1"/>
    <row r="325" s="77" customFormat="1"/>
    <row r="326" s="77" customFormat="1"/>
    <row r="327" s="77" customFormat="1"/>
    <row r="328" s="77" customFormat="1"/>
    <row r="329" s="77" customFormat="1"/>
    <row r="330" s="77" customFormat="1"/>
    <row r="331" s="77" customFormat="1"/>
    <row r="332" s="77" customFormat="1"/>
    <row r="333" s="77" customFormat="1"/>
    <row r="334" s="77" customFormat="1"/>
    <row r="335" s="77" customFormat="1"/>
    <row r="336" s="77" customFormat="1"/>
    <row r="337" s="77" customFormat="1"/>
    <row r="338" s="77" customFormat="1"/>
    <row r="339" s="77" customFormat="1"/>
    <row r="340" s="77" customFormat="1"/>
    <row r="341" s="77" customFormat="1"/>
    <row r="342" s="77" customFormat="1"/>
    <row r="343" s="77" customFormat="1"/>
    <row r="344" s="77" customFormat="1"/>
    <row r="345" s="77" customFormat="1"/>
    <row r="346" s="77" customFormat="1"/>
    <row r="347" s="77" customFormat="1"/>
    <row r="348" s="77" customFormat="1"/>
    <row r="349" s="77" customFormat="1"/>
    <row r="350" s="77" customFormat="1"/>
    <row r="351" s="77" customFormat="1"/>
    <row r="352" s="77" customFormat="1"/>
    <row r="353" s="77" customFormat="1"/>
    <row r="354" s="77" customFormat="1"/>
    <row r="355" s="77" customFormat="1"/>
    <row r="356" s="77" customFormat="1"/>
    <row r="357" s="77" customFormat="1"/>
    <row r="358" s="77" customFormat="1"/>
    <row r="359" s="77" customFormat="1"/>
    <row r="360" s="77" customFormat="1"/>
    <row r="361" s="77" customFormat="1"/>
    <row r="362" s="77" customFormat="1"/>
    <row r="363" s="77" customFormat="1"/>
    <row r="364" s="77" customFormat="1"/>
    <row r="365" s="77" customFormat="1"/>
    <row r="366" s="77" customFormat="1"/>
    <row r="367" s="77" customFormat="1"/>
    <row r="368" s="77" customFormat="1"/>
    <row r="369" s="77" customFormat="1"/>
    <row r="370" s="77" customFormat="1"/>
    <row r="371" s="77" customFormat="1"/>
    <row r="372" s="77" customFormat="1"/>
    <row r="373" s="77" customFormat="1"/>
    <row r="374" s="77" customFormat="1"/>
    <row r="375" s="77" customFormat="1"/>
    <row r="376" s="77" customFormat="1"/>
    <row r="377" s="77" customFormat="1"/>
    <row r="378" s="77" customFormat="1"/>
    <row r="379" s="77" customFormat="1"/>
    <row r="380" s="77" customFormat="1"/>
    <row r="381" s="77" customFormat="1"/>
    <row r="382" s="77" customFormat="1"/>
    <row r="383" s="77" customFormat="1"/>
    <row r="384" s="77" customFormat="1"/>
    <row r="385" s="77" customFormat="1"/>
    <row r="386" s="77" customFormat="1"/>
    <row r="387" s="77" customFormat="1"/>
    <row r="388" s="77" customFormat="1"/>
    <row r="389" s="77" customFormat="1"/>
    <row r="390" s="77" customFormat="1"/>
    <row r="391" s="77" customFormat="1"/>
    <row r="392" s="77" customFormat="1"/>
    <row r="393" s="77" customFormat="1"/>
    <row r="394" s="77" customFormat="1"/>
    <row r="395" s="77" customFormat="1"/>
    <row r="396" s="77" customFormat="1"/>
    <row r="397" s="77" customFormat="1"/>
    <row r="398" s="77" customFormat="1"/>
    <row r="399" s="77" customFormat="1"/>
    <row r="400" s="77" customFormat="1"/>
    <row r="401" s="77" customFormat="1"/>
    <row r="402" s="77" customFormat="1"/>
    <row r="403" s="77" customFormat="1"/>
    <row r="404" s="77" customFormat="1"/>
    <row r="405" s="77" customFormat="1"/>
    <row r="406" s="77" customFormat="1"/>
    <row r="407" s="77" customFormat="1"/>
    <row r="408" s="77" customFormat="1"/>
    <row r="409" s="77" customFormat="1"/>
    <row r="410" s="77" customFormat="1"/>
    <row r="411" s="77" customFormat="1"/>
    <row r="412" s="77" customFormat="1"/>
    <row r="413" s="77" customFormat="1"/>
    <row r="414" s="77" customFormat="1"/>
    <row r="415" s="77" customFormat="1"/>
    <row r="416" s="77" customFormat="1"/>
    <row r="417" s="77" customFormat="1"/>
    <row r="418" s="77" customFormat="1"/>
    <row r="419" s="77" customFormat="1"/>
    <row r="420" s="77" customFormat="1"/>
    <row r="421" s="77" customFormat="1"/>
    <row r="422" s="77" customFormat="1"/>
    <row r="423" s="77" customFormat="1"/>
    <row r="424" s="77" customFormat="1"/>
    <row r="425" s="77" customFormat="1"/>
    <row r="426" s="77" customFormat="1"/>
    <row r="427" s="77" customFormat="1"/>
    <row r="428" s="77" customFormat="1"/>
    <row r="429" s="77" customFormat="1"/>
    <row r="430" s="77" customFormat="1"/>
    <row r="431" s="77" customFormat="1"/>
    <row r="432" s="77" customFormat="1"/>
    <row r="433" s="77" customFormat="1"/>
    <row r="434" s="77" customFormat="1"/>
    <row r="435" s="77" customFormat="1"/>
    <row r="436" s="77" customFormat="1"/>
    <row r="437" s="77" customFormat="1"/>
    <row r="438" s="77" customFormat="1"/>
    <row r="439" s="77" customFormat="1"/>
    <row r="440" s="77" customFormat="1"/>
    <row r="441" s="77" customFormat="1"/>
    <row r="442" s="77" customFormat="1"/>
    <row r="443" s="77" customFormat="1"/>
    <row r="444" s="77" customFormat="1"/>
    <row r="445" s="77" customFormat="1"/>
    <row r="446" s="77" customFormat="1"/>
    <row r="447" s="77" customFormat="1"/>
    <row r="448" s="77" customFormat="1"/>
    <row r="449" s="77" customFormat="1"/>
    <row r="450" s="77" customFormat="1"/>
    <row r="451" s="77" customFormat="1"/>
    <row r="452" s="77" customFormat="1"/>
    <row r="453" s="77" customFormat="1"/>
    <row r="454" s="77" customFormat="1"/>
    <row r="455" s="77" customFormat="1"/>
    <row r="456" s="77" customFormat="1"/>
    <row r="457" s="77" customFormat="1"/>
    <row r="458" s="77" customFormat="1"/>
    <row r="459" s="77" customFormat="1"/>
    <row r="460" s="77" customFormat="1"/>
    <row r="461" s="77" customFormat="1"/>
    <row r="462" s="77" customFormat="1"/>
    <row r="463" s="77" customFormat="1"/>
    <row r="464" s="77" customFormat="1"/>
    <row r="465" s="77" customFormat="1"/>
    <row r="466" s="77" customFormat="1"/>
    <row r="467" s="77" customFormat="1"/>
    <row r="468" s="77" customFormat="1"/>
    <row r="469" s="77" customFormat="1"/>
    <row r="470" s="77" customFormat="1"/>
    <row r="471" s="77" customFormat="1"/>
    <row r="472" s="77" customFormat="1"/>
    <row r="473" s="77" customFormat="1"/>
    <row r="474" s="77" customFormat="1"/>
    <row r="475" s="77" customFormat="1"/>
    <row r="476" s="77" customFormat="1"/>
    <row r="477" s="77" customFormat="1"/>
    <row r="478" s="77" customFormat="1"/>
    <row r="479" s="77" customFormat="1"/>
    <row r="480" s="77" customFormat="1"/>
    <row r="481" s="77" customFormat="1"/>
    <row r="482" s="77" customFormat="1"/>
    <row r="483" s="77" customFormat="1"/>
    <row r="484" s="77" customFormat="1"/>
    <row r="485" s="77" customFormat="1"/>
    <row r="486" s="77" customFormat="1"/>
    <row r="487" s="77" customFormat="1"/>
    <row r="488" s="77" customFormat="1"/>
    <row r="489" s="77" customFormat="1"/>
    <row r="490" s="77" customFormat="1"/>
    <row r="491" s="77" customFormat="1"/>
    <row r="492" s="77" customFormat="1"/>
    <row r="493" s="77" customFormat="1"/>
    <row r="494" s="77" customFormat="1"/>
    <row r="495" s="77" customFormat="1"/>
    <row r="496" s="77" customFormat="1"/>
    <row r="497" s="77" customFormat="1"/>
    <row r="498" s="77" customFormat="1"/>
    <row r="499" s="77" customFormat="1"/>
    <row r="500" s="77" customFormat="1"/>
    <row r="501" s="77" customFormat="1"/>
    <row r="502" s="77" customFormat="1"/>
    <row r="503" s="77" customFormat="1"/>
    <row r="504" s="77" customFormat="1"/>
    <row r="505" s="77" customFormat="1"/>
    <row r="506" s="77" customFormat="1"/>
    <row r="507" s="77" customFormat="1"/>
    <row r="508" s="77" customFormat="1"/>
    <row r="509" s="77" customFormat="1"/>
    <row r="510" s="77" customFormat="1"/>
    <row r="511" s="77" customFormat="1"/>
    <row r="512" s="77" customFormat="1"/>
    <row r="513" s="77" customFormat="1"/>
    <row r="514" s="77" customFormat="1"/>
    <row r="515" s="77" customFormat="1"/>
    <row r="516" s="77" customFormat="1"/>
    <row r="517" s="77" customFormat="1"/>
    <row r="518" s="77" customFormat="1"/>
    <row r="519" s="77" customFormat="1"/>
    <row r="520" s="77" customFormat="1"/>
    <row r="521" s="77" customFormat="1"/>
    <row r="522" s="77" customFormat="1"/>
    <row r="523" s="77" customFormat="1"/>
    <row r="524" s="77" customFormat="1"/>
    <row r="525" s="77" customFormat="1"/>
    <row r="526" s="77" customFormat="1"/>
    <row r="527" s="77" customFormat="1"/>
    <row r="528" s="77" customFormat="1"/>
    <row r="529" s="77" customFormat="1"/>
    <row r="530" s="77" customFormat="1"/>
    <row r="531" s="77" customFormat="1"/>
    <row r="532" s="77" customFormat="1"/>
    <row r="533" s="77" customFormat="1"/>
    <row r="534" s="77" customFormat="1"/>
    <row r="535" s="77" customFormat="1"/>
    <row r="536" s="77" customFormat="1"/>
    <row r="537" s="77" customFormat="1"/>
    <row r="538" s="77" customFormat="1"/>
    <row r="539" s="77" customFormat="1"/>
    <row r="540" s="77" customFormat="1"/>
    <row r="541" s="77" customFormat="1"/>
    <row r="542" s="77" customFormat="1"/>
    <row r="543" s="77" customFormat="1"/>
    <row r="544" s="77" customFormat="1"/>
    <row r="545" s="77" customFormat="1"/>
    <row r="546" s="77" customFormat="1"/>
    <row r="547" s="77" customFormat="1"/>
    <row r="548" s="77" customFormat="1"/>
    <row r="549" s="77" customFormat="1"/>
    <row r="550" s="77" customFormat="1"/>
    <row r="551" s="77" customFormat="1"/>
    <row r="552" s="77" customFormat="1"/>
    <row r="553" s="77" customFormat="1"/>
    <row r="554" s="77" customFormat="1"/>
    <row r="555" s="77" customFormat="1"/>
    <row r="556" s="77" customFormat="1"/>
    <row r="557" s="77" customFormat="1"/>
    <row r="558" s="77" customFormat="1"/>
    <row r="559" s="77" customFormat="1"/>
    <row r="560" s="77" customFormat="1"/>
    <row r="561" s="77" customFormat="1"/>
    <row r="562" s="77" customFormat="1"/>
    <row r="563" s="77" customFormat="1"/>
  </sheetData>
  <sheetProtection sheet="1" objects="1" scenarios="1"/>
  <customSheetViews>
    <customSheetView guid="{52CD16EA-6A0A-4D86-B11B-631248FD7960}" showGridLines="0" hiddenColumns="1" showRuler="0">
      <selection activeCell="A7" sqref="A7:B7"/>
      <pageMargins left="0.7" right="0.7" top="0.75" bottom="0.75" header="0.3" footer="0.3"/>
      <pageSetup orientation="landscape" r:id="rId1"/>
    </customSheetView>
  </customSheetViews>
  <mergeCells count="41">
    <mergeCell ref="A10:B10"/>
    <mergeCell ref="A6:B6"/>
    <mergeCell ref="H6:I6"/>
    <mergeCell ref="A7:B7"/>
    <mergeCell ref="A8:B8"/>
    <mergeCell ref="A9:B9"/>
    <mergeCell ref="A22:B22"/>
    <mergeCell ref="A11:B11"/>
    <mergeCell ref="A12:B12"/>
    <mergeCell ref="A13:B13"/>
    <mergeCell ref="A14:B14"/>
    <mergeCell ref="A15:B15"/>
    <mergeCell ref="A16:B16"/>
    <mergeCell ref="H20:I20"/>
    <mergeCell ref="A23:B23"/>
    <mergeCell ref="A24:B24"/>
    <mergeCell ref="H7:I7"/>
    <mergeCell ref="H8:I8"/>
    <mergeCell ref="H9:I9"/>
    <mergeCell ref="H10:I10"/>
    <mergeCell ref="H11:I11"/>
    <mergeCell ref="H12:I12"/>
    <mergeCell ref="H13:I13"/>
    <mergeCell ref="H14:I14"/>
    <mergeCell ref="A17:B17"/>
    <mergeCell ref="A18:B18"/>
    <mergeCell ref="A19:B19"/>
    <mergeCell ref="A20:B20"/>
    <mergeCell ref="A21:B21"/>
    <mergeCell ref="H15:I15"/>
    <mergeCell ref="H16:I16"/>
    <mergeCell ref="H17:I17"/>
    <mergeCell ref="H18:I18"/>
    <mergeCell ref="H19:I19"/>
    <mergeCell ref="N38:O38"/>
    <mergeCell ref="H21:I21"/>
    <mergeCell ref="H22:I22"/>
    <mergeCell ref="H23:I23"/>
    <mergeCell ref="H24:I24"/>
    <mergeCell ref="N36:O36"/>
    <mergeCell ref="N37:O37"/>
  </mergeCells>
  <dataValidations count="1">
    <dataValidation type="list" allowBlank="1" showInputMessage="1" showErrorMessage="1" sqref="O7:O24">
      <formula1>$O$29:$O$30</formula1>
    </dataValidation>
  </dataValidations>
  <pageMargins left="0.7" right="0.7" top="0.75" bottom="0.75" header="0.3" footer="0.3"/>
  <pageSetup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553"/>
  <sheetViews>
    <sheetView showGridLines="0" showRowColHeaders="0" showRuler="0" topLeftCell="C1" zoomScaleNormal="100" zoomScalePageLayoutView="55" workbookViewId="0">
      <selection activeCell="C9" sqref="C9:F9"/>
    </sheetView>
  </sheetViews>
  <sheetFormatPr defaultColWidth="8.88671875" defaultRowHeight="13.2"/>
  <cols>
    <col min="1" max="2" width="8.88671875" style="208"/>
    <col min="3" max="3" width="10.88671875" style="208" bestFit="1" customWidth="1"/>
    <col min="4" max="4" width="11" style="208" customWidth="1"/>
    <col min="5" max="5" width="13.88671875" style="208" bestFit="1" customWidth="1"/>
    <col min="6" max="6" width="13.109375" style="208" customWidth="1"/>
    <col min="7" max="7" width="8.77734375" style="289" customWidth="1"/>
    <col min="8" max="8" width="9.6640625" style="208" customWidth="1"/>
    <col min="9" max="9" width="10.33203125" style="208" customWidth="1"/>
    <col min="10" max="121" width="9.109375" style="244"/>
    <col min="122" max="16384" width="8.88671875" style="208"/>
  </cols>
  <sheetData>
    <row r="1" spans="1:9" ht="30">
      <c r="A1" s="212" t="s">
        <v>130</v>
      </c>
      <c r="B1" s="222"/>
      <c r="C1" s="222"/>
      <c r="D1" s="222"/>
      <c r="E1" s="222"/>
      <c r="F1" s="222"/>
      <c r="G1" s="279"/>
      <c r="H1" s="222"/>
      <c r="I1" s="222"/>
    </row>
    <row r="2" spans="1:9" ht="20.399999999999999">
      <c r="A2" s="213" t="s">
        <v>166</v>
      </c>
      <c r="B2" s="222"/>
      <c r="C2" s="222"/>
      <c r="D2" s="222"/>
      <c r="E2" s="222"/>
      <c r="F2" s="222"/>
      <c r="G2" s="279"/>
      <c r="H2" s="222"/>
      <c r="I2" s="222"/>
    </row>
    <row r="3" spans="1:9">
      <c r="A3" s="222"/>
      <c r="B3" s="222"/>
      <c r="C3" s="222"/>
      <c r="D3" s="222"/>
      <c r="E3" s="222"/>
      <c r="F3" s="222"/>
      <c r="G3" s="279"/>
      <c r="H3" s="222"/>
      <c r="I3" s="222"/>
    </row>
    <row r="4" spans="1:9">
      <c r="A4" s="381" t="s">
        <v>226</v>
      </c>
      <c r="B4" s="381"/>
      <c r="C4" s="381"/>
      <c r="D4" s="381"/>
      <c r="E4" s="381"/>
      <c r="F4" s="381"/>
      <c r="G4" s="381"/>
      <c r="H4" s="381"/>
      <c r="I4" s="381"/>
    </row>
    <row r="5" spans="1:9">
      <c r="A5" s="382"/>
      <c r="B5" s="382"/>
      <c r="C5" s="382"/>
      <c r="D5" s="382"/>
      <c r="E5" s="382"/>
      <c r="F5" s="382"/>
      <c r="G5" s="382"/>
      <c r="H5" s="382"/>
      <c r="I5" s="382"/>
    </row>
    <row r="6" spans="1:9" ht="13.2" customHeight="1">
      <c r="A6" s="386" t="s">
        <v>48</v>
      </c>
      <c r="B6" s="387"/>
      <c r="C6" s="387"/>
      <c r="D6" s="387"/>
      <c r="E6" s="387"/>
      <c r="F6" s="387"/>
      <c r="G6" s="326" t="s">
        <v>3</v>
      </c>
      <c r="H6" s="326" t="s">
        <v>2</v>
      </c>
      <c r="I6" s="327" t="s">
        <v>9</v>
      </c>
    </row>
    <row r="7" spans="1:9">
      <c r="A7" s="417" t="s">
        <v>165</v>
      </c>
      <c r="B7" s="417"/>
      <c r="C7" s="417"/>
      <c r="D7" s="417"/>
      <c r="E7" s="417"/>
      <c r="F7" s="417"/>
      <c r="G7" s="417"/>
      <c r="H7" s="417"/>
      <c r="I7" s="417"/>
    </row>
    <row r="8" spans="1:9" ht="13.2" customHeight="1">
      <c r="A8" s="416" t="s">
        <v>0</v>
      </c>
      <c r="B8" s="416"/>
      <c r="C8" s="418" t="s">
        <v>199</v>
      </c>
      <c r="D8" s="418"/>
      <c r="E8" s="418"/>
      <c r="F8" s="418"/>
      <c r="G8" s="335">
        <v>3</v>
      </c>
      <c r="H8" s="256"/>
      <c r="I8" s="343">
        <f t="shared" ref="I8:I9" si="0">G8*H8</f>
        <v>0</v>
      </c>
    </row>
    <row r="9" spans="1:9">
      <c r="A9" s="416" t="s">
        <v>0</v>
      </c>
      <c r="B9" s="416"/>
      <c r="C9" s="418" t="s">
        <v>194</v>
      </c>
      <c r="D9" s="418"/>
      <c r="E9" s="418"/>
      <c r="F9" s="418"/>
      <c r="G9" s="335">
        <v>5</v>
      </c>
      <c r="H9" s="256"/>
      <c r="I9" s="343">
        <f t="shared" si="0"/>
        <v>0</v>
      </c>
    </row>
    <row r="10" spans="1:9">
      <c r="A10" s="419" t="s">
        <v>210</v>
      </c>
      <c r="B10" s="420"/>
      <c r="C10" s="420"/>
      <c r="D10" s="420"/>
      <c r="E10" s="420"/>
      <c r="F10" s="420"/>
      <c r="G10" s="420"/>
      <c r="H10" s="420"/>
      <c r="I10" s="421"/>
    </row>
    <row r="11" spans="1:9" ht="13.2" customHeight="1">
      <c r="A11" s="399" t="s">
        <v>216</v>
      </c>
      <c r="B11" s="399"/>
      <c r="C11" s="406" t="s">
        <v>148</v>
      </c>
      <c r="D11" s="407"/>
      <c r="E11" s="407"/>
      <c r="F11" s="408"/>
      <c r="G11" s="335">
        <v>3</v>
      </c>
      <c r="H11" s="256"/>
      <c r="I11" s="343">
        <f>G11*H11</f>
        <v>0</v>
      </c>
    </row>
    <row r="12" spans="1:9" ht="13.2" customHeight="1">
      <c r="A12" s="222"/>
      <c r="B12" s="222"/>
      <c r="C12" s="222"/>
      <c r="D12" s="222"/>
      <c r="E12" s="222"/>
      <c r="F12" s="222"/>
      <c r="G12" s="279"/>
      <c r="H12" s="222"/>
      <c r="I12" s="222"/>
    </row>
    <row r="13" spans="1:9" ht="13.2" customHeight="1">
      <c r="A13" s="422" t="s">
        <v>59</v>
      </c>
      <c r="B13" s="423"/>
      <c r="C13" s="423"/>
      <c r="D13" s="423"/>
      <c r="E13" s="423"/>
      <c r="F13" s="423"/>
      <c r="G13" s="423"/>
      <c r="H13" s="423"/>
      <c r="I13" s="424"/>
    </row>
    <row r="14" spans="1:9">
      <c r="A14" s="409" t="s">
        <v>195</v>
      </c>
      <c r="B14" s="409"/>
      <c r="C14" s="409"/>
      <c r="D14" s="409"/>
      <c r="E14" s="409"/>
      <c r="F14" s="409"/>
      <c r="G14" s="409"/>
      <c r="H14" s="409"/>
      <c r="I14" s="409"/>
    </row>
    <row r="15" spans="1:9" ht="12.75" customHeight="1">
      <c r="A15" s="399" t="s">
        <v>60</v>
      </c>
      <c r="B15" s="399"/>
      <c r="C15" s="399" t="s">
        <v>196</v>
      </c>
      <c r="D15" s="399"/>
      <c r="E15" s="399"/>
      <c r="F15" s="399"/>
      <c r="G15" s="335">
        <v>10</v>
      </c>
      <c r="H15" s="256"/>
      <c r="I15" s="343">
        <f>G15*H15</f>
        <v>0</v>
      </c>
    </row>
    <row r="16" spans="1:9" ht="13.2" customHeight="1">
      <c r="A16" s="399" t="s">
        <v>60</v>
      </c>
      <c r="B16" s="399"/>
      <c r="C16" s="399" t="s">
        <v>139</v>
      </c>
      <c r="D16" s="399"/>
      <c r="E16" s="399"/>
      <c r="F16" s="399"/>
      <c r="G16" s="335">
        <v>15</v>
      </c>
      <c r="H16" s="256"/>
      <c r="I16" s="343">
        <f t="shared" ref="I16:I17" si="1">G16*H16</f>
        <v>0</v>
      </c>
    </row>
    <row r="17" spans="1:9">
      <c r="A17" s="399" t="s">
        <v>60</v>
      </c>
      <c r="B17" s="399"/>
      <c r="C17" s="399" t="s">
        <v>140</v>
      </c>
      <c r="D17" s="399"/>
      <c r="E17" s="399"/>
      <c r="F17" s="399"/>
      <c r="G17" s="335">
        <v>20</v>
      </c>
      <c r="H17" s="256"/>
      <c r="I17" s="343">
        <f t="shared" si="1"/>
        <v>0</v>
      </c>
    </row>
    <row r="18" spans="1:9">
      <c r="A18" s="409" t="s">
        <v>200</v>
      </c>
      <c r="B18" s="409"/>
      <c r="C18" s="409"/>
      <c r="D18" s="409"/>
      <c r="E18" s="409"/>
      <c r="F18" s="409"/>
      <c r="G18" s="409"/>
      <c r="H18" s="409"/>
      <c r="I18" s="409"/>
    </row>
    <row r="19" spans="1:9" ht="12.75" customHeight="1">
      <c r="A19" s="399" t="s">
        <v>60</v>
      </c>
      <c r="B19" s="399"/>
      <c r="C19" s="410" t="s">
        <v>197</v>
      </c>
      <c r="D19" s="410"/>
      <c r="E19" s="410"/>
      <c r="F19" s="410"/>
      <c r="G19" s="335">
        <v>20</v>
      </c>
      <c r="H19" s="337"/>
      <c r="I19" s="344">
        <f>G19*H19</f>
        <v>0</v>
      </c>
    </row>
    <row r="20" spans="1:9" ht="12.75" customHeight="1">
      <c r="A20" s="399" t="s">
        <v>60</v>
      </c>
      <c r="B20" s="399"/>
      <c r="C20" s="399" t="s">
        <v>141</v>
      </c>
      <c r="D20" s="399"/>
      <c r="E20" s="399"/>
      <c r="F20" s="399"/>
      <c r="G20" s="335">
        <v>40</v>
      </c>
      <c r="H20" s="337"/>
      <c r="I20" s="344">
        <f t="shared" ref="I20:I25" si="2">G20*H20</f>
        <v>0</v>
      </c>
    </row>
    <row r="21" spans="1:9" ht="12.75" customHeight="1">
      <c r="A21" s="399" t="s">
        <v>60</v>
      </c>
      <c r="B21" s="399"/>
      <c r="C21" s="399" t="s">
        <v>136</v>
      </c>
      <c r="D21" s="399"/>
      <c r="E21" s="399"/>
      <c r="F21" s="399"/>
      <c r="G21" s="335">
        <v>50</v>
      </c>
      <c r="H21" s="337"/>
      <c r="I21" s="344">
        <f t="shared" si="2"/>
        <v>0</v>
      </c>
    </row>
    <row r="22" spans="1:9">
      <c r="A22" s="399" t="s">
        <v>60</v>
      </c>
      <c r="B22" s="399"/>
      <c r="C22" s="399" t="s">
        <v>137</v>
      </c>
      <c r="D22" s="399"/>
      <c r="E22" s="399"/>
      <c r="F22" s="399"/>
      <c r="G22" s="335">
        <v>70</v>
      </c>
      <c r="H22" s="337"/>
      <c r="I22" s="344">
        <f t="shared" si="2"/>
        <v>0</v>
      </c>
    </row>
    <row r="23" spans="1:9" ht="12.75" customHeight="1">
      <c r="A23" s="399" t="s">
        <v>60</v>
      </c>
      <c r="B23" s="399"/>
      <c r="C23" s="371" t="s">
        <v>138</v>
      </c>
      <c r="D23" s="371"/>
      <c r="E23" s="371"/>
      <c r="F23" s="371"/>
      <c r="G23" s="335">
        <v>90</v>
      </c>
      <c r="H23" s="337"/>
      <c r="I23" s="344">
        <f t="shared" si="2"/>
        <v>0</v>
      </c>
    </row>
    <row r="24" spans="1:9" ht="12.75" customHeight="1">
      <c r="A24" s="371" t="s">
        <v>60</v>
      </c>
      <c r="B24" s="371"/>
      <c r="C24" s="371" t="s">
        <v>190</v>
      </c>
      <c r="D24" s="371"/>
      <c r="E24" s="371"/>
      <c r="F24" s="371"/>
      <c r="G24" s="335">
        <v>100</v>
      </c>
      <c r="H24" s="337"/>
      <c r="I24" s="344">
        <f t="shared" si="2"/>
        <v>0</v>
      </c>
    </row>
    <row r="25" spans="1:9" ht="12.75" customHeight="1">
      <c r="A25" s="371" t="s">
        <v>60</v>
      </c>
      <c r="B25" s="371"/>
      <c r="C25" s="371" t="s">
        <v>191</v>
      </c>
      <c r="D25" s="371"/>
      <c r="E25" s="371"/>
      <c r="F25" s="371"/>
      <c r="G25" s="335">
        <v>110</v>
      </c>
      <c r="H25" s="337"/>
      <c r="I25" s="344">
        <f t="shared" si="2"/>
        <v>0</v>
      </c>
    </row>
    <row r="26" spans="1:9">
      <c r="A26" s="222"/>
      <c r="B26" s="222"/>
      <c r="C26" s="222"/>
      <c r="D26" s="222"/>
      <c r="E26" s="287"/>
      <c r="F26" s="222"/>
      <c r="G26" s="279"/>
      <c r="H26" s="222"/>
      <c r="I26" s="222"/>
    </row>
    <row r="27" spans="1:9">
      <c r="A27" s="414" t="s">
        <v>68</v>
      </c>
      <c r="B27" s="415"/>
      <c r="C27" s="415"/>
      <c r="D27" s="215" t="s">
        <v>150</v>
      </c>
      <c r="E27" s="215" t="s">
        <v>149</v>
      </c>
      <c r="F27" s="280" t="s">
        <v>179</v>
      </c>
      <c r="G27" s="411"/>
      <c r="H27" s="411"/>
      <c r="I27" s="411"/>
    </row>
    <row r="28" spans="1:9" ht="12.75" customHeight="1">
      <c r="A28" s="372" t="s">
        <v>147</v>
      </c>
      <c r="B28" s="389"/>
      <c r="C28" s="373"/>
      <c r="D28" s="230"/>
      <c r="E28" s="256"/>
      <c r="F28" s="256"/>
      <c r="G28" s="284">
        <v>4</v>
      </c>
      <c r="H28" s="256"/>
      <c r="I28" s="283">
        <f>G28*H28</f>
        <v>0</v>
      </c>
    </row>
    <row r="29" spans="1:9" ht="12.75" customHeight="1">
      <c r="A29" s="372" t="s">
        <v>65</v>
      </c>
      <c r="B29" s="389"/>
      <c r="C29" s="373"/>
      <c r="D29" s="230"/>
      <c r="E29" s="256"/>
      <c r="F29" s="256"/>
      <c r="G29" s="281">
        <v>7</v>
      </c>
      <c r="H29" s="282"/>
      <c r="I29" s="283">
        <f>G29*H29</f>
        <v>0</v>
      </c>
    </row>
    <row r="30" spans="1:9">
      <c r="A30" s="372" t="s">
        <v>146</v>
      </c>
      <c r="B30" s="389"/>
      <c r="C30" s="373"/>
      <c r="D30" s="230"/>
      <c r="E30" s="256"/>
      <c r="F30" s="256"/>
      <c r="G30" s="284">
        <v>7</v>
      </c>
      <c r="H30" s="256"/>
      <c r="I30" s="283">
        <f t="shared" ref="I30" si="3">G30*H30</f>
        <v>0</v>
      </c>
    </row>
    <row r="31" spans="1:9">
      <c r="A31" s="372" t="s">
        <v>145</v>
      </c>
      <c r="B31" s="389"/>
      <c r="C31" s="373"/>
      <c r="D31" s="230"/>
      <c r="E31" s="256"/>
      <c r="F31" s="256"/>
      <c r="G31" s="284">
        <v>15</v>
      </c>
      <c r="H31" s="256"/>
      <c r="I31" s="283">
        <f>G31*H31</f>
        <v>0</v>
      </c>
    </row>
    <row r="32" spans="1:9">
      <c r="A32" s="222"/>
      <c r="B32" s="222"/>
      <c r="C32" s="222"/>
      <c r="D32" s="239" t="s">
        <v>151</v>
      </c>
      <c r="E32" s="222"/>
      <c r="F32" s="239" t="s">
        <v>152</v>
      </c>
      <c r="G32" s="279"/>
      <c r="H32" s="222"/>
      <c r="I32" s="222"/>
    </row>
    <row r="33" spans="1:9">
      <c r="A33" s="222"/>
      <c r="B33" s="222"/>
      <c r="C33" s="222"/>
      <c r="D33" s="239"/>
      <c r="E33" s="222"/>
      <c r="F33" s="239"/>
      <c r="G33" s="279"/>
      <c r="H33" s="222"/>
      <c r="I33" s="222"/>
    </row>
    <row r="34" spans="1:9">
      <c r="A34" s="222"/>
      <c r="B34" s="222"/>
      <c r="C34" s="222"/>
      <c r="D34" s="222"/>
      <c r="E34" s="222"/>
      <c r="F34" s="222"/>
      <c r="G34" s="279"/>
      <c r="H34" s="222"/>
      <c r="I34" s="222"/>
    </row>
    <row r="35" spans="1:9">
      <c r="A35" s="222"/>
      <c r="B35" s="222"/>
      <c r="C35" s="222"/>
      <c r="D35" s="229" t="s">
        <v>173</v>
      </c>
      <c r="E35" s="231"/>
      <c r="F35" s="222"/>
      <c r="G35" s="412" t="s">
        <v>26</v>
      </c>
      <c r="H35" s="413"/>
      <c r="I35" s="285"/>
    </row>
    <row r="36" spans="1:9">
      <c r="A36" s="222"/>
      <c r="B36" s="222"/>
      <c r="C36" s="222"/>
      <c r="D36" s="222"/>
      <c r="E36" s="222"/>
      <c r="F36" s="222"/>
      <c r="G36" s="279"/>
      <c r="H36" s="222"/>
      <c r="I36" s="232">
        <f>SUM(I8:I9,I11:I11,I15:I17,I19:I25,I28:I31)</f>
        <v>0</v>
      </c>
    </row>
    <row r="37" spans="1:9">
      <c r="A37" s="222"/>
      <c r="B37" s="222"/>
      <c r="C37" s="222"/>
      <c r="D37" s="222"/>
      <c r="E37" s="231"/>
      <c r="F37" s="222"/>
      <c r="G37" s="383" t="s">
        <v>3</v>
      </c>
      <c r="H37" s="384"/>
      <c r="I37" s="286">
        <f>IF(I36&lt;(0.5*I35),IF(I36&lt;50000,I36,50000),IF((0.5*I35)&lt;50000,(0.5*I35),50000))</f>
        <v>0</v>
      </c>
    </row>
    <row r="38" spans="1:9">
      <c r="A38" s="222"/>
      <c r="B38" s="222"/>
      <c r="C38" s="222"/>
      <c r="D38" s="222"/>
      <c r="E38" s="231"/>
      <c r="F38" s="222"/>
      <c r="G38" s="339"/>
      <c r="H38" s="339"/>
      <c r="I38" s="340"/>
    </row>
    <row r="39" spans="1:9">
      <c r="A39" s="222"/>
      <c r="B39" s="222"/>
      <c r="C39" s="222"/>
      <c r="D39" s="222"/>
      <c r="E39" s="231"/>
      <c r="F39" s="222"/>
      <c r="G39" s="339"/>
      <c r="H39" s="339"/>
      <c r="I39" s="340"/>
    </row>
    <row r="40" spans="1:9">
      <c r="A40" s="222"/>
      <c r="B40" s="222"/>
      <c r="C40" s="222"/>
      <c r="D40" s="222"/>
      <c r="E40" s="231"/>
      <c r="F40" s="222"/>
      <c r="G40" s="339"/>
      <c r="H40" s="339"/>
      <c r="I40" s="340"/>
    </row>
    <row r="41" spans="1:9">
      <c r="A41" s="222"/>
      <c r="B41" s="222"/>
      <c r="C41" s="222"/>
      <c r="D41" s="222"/>
      <c r="E41" s="231"/>
      <c r="F41" s="222"/>
      <c r="G41" s="339"/>
      <c r="H41" s="339"/>
      <c r="I41" s="340"/>
    </row>
    <row r="42" spans="1:9">
      <c r="A42" s="222"/>
      <c r="B42" s="222"/>
      <c r="C42" s="222"/>
      <c r="D42" s="222"/>
      <c r="E42" s="231"/>
      <c r="F42" s="222"/>
      <c r="G42" s="339"/>
      <c r="H42" s="339"/>
      <c r="I42" s="340"/>
    </row>
    <row r="43" spans="1:9">
      <c r="A43" s="222"/>
      <c r="B43" s="222"/>
      <c r="C43" s="222"/>
      <c r="D43" s="222"/>
      <c r="E43" s="231"/>
      <c r="F43" s="222"/>
      <c r="G43" s="339"/>
      <c r="H43" s="339"/>
      <c r="I43" s="340"/>
    </row>
    <row r="44" spans="1:9">
      <c r="A44" s="222"/>
      <c r="B44" s="222"/>
      <c r="C44" s="222"/>
      <c r="D44" s="222"/>
      <c r="E44" s="231"/>
      <c r="F44" s="222"/>
      <c r="G44" s="339"/>
      <c r="H44" s="339"/>
      <c r="I44" s="340"/>
    </row>
    <row r="45" spans="1:9">
      <c r="A45" s="222"/>
      <c r="B45" s="222"/>
      <c r="C45" s="222"/>
      <c r="D45" s="222"/>
      <c r="E45" s="231"/>
      <c r="F45" s="222"/>
      <c r="G45" s="339"/>
      <c r="H45" s="339"/>
      <c r="I45" s="340"/>
    </row>
    <row r="46" spans="1:9">
      <c r="A46" s="222"/>
      <c r="B46" s="222"/>
      <c r="C46" s="222"/>
      <c r="D46" s="222"/>
      <c r="E46" s="231"/>
      <c r="F46" s="222"/>
      <c r="G46" s="339"/>
      <c r="H46" s="339"/>
      <c r="I46" s="340"/>
    </row>
    <row r="47" spans="1:9">
      <c r="A47" s="222"/>
      <c r="B47" s="222"/>
      <c r="C47" s="222"/>
      <c r="D47" s="222"/>
      <c r="E47" s="231"/>
      <c r="F47" s="222"/>
      <c r="G47" s="339"/>
      <c r="H47" s="339"/>
      <c r="I47" s="340"/>
    </row>
    <row r="48" spans="1:9">
      <c r="A48" s="222"/>
      <c r="B48" s="222"/>
      <c r="C48" s="222"/>
      <c r="D48" s="222"/>
      <c r="E48" s="231"/>
      <c r="F48" s="222"/>
      <c r="G48" s="339"/>
      <c r="H48" s="339"/>
      <c r="I48" s="340"/>
    </row>
    <row r="49" spans="1:9">
      <c r="A49" s="222"/>
      <c r="B49" s="222"/>
      <c r="C49" s="222"/>
      <c r="D49" s="222"/>
      <c r="E49" s="231"/>
      <c r="F49" s="222"/>
      <c r="G49" s="339"/>
      <c r="H49" s="339"/>
      <c r="I49" s="340"/>
    </row>
    <row r="50" spans="1:9">
      <c r="A50" s="222"/>
      <c r="B50" s="222"/>
      <c r="C50" s="222"/>
      <c r="D50" s="222"/>
      <c r="E50" s="231"/>
      <c r="F50" s="222"/>
      <c r="G50" s="339"/>
      <c r="H50" s="339"/>
      <c r="I50" s="340"/>
    </row>
    <row r="51" spans="1:9">
      <c r="A51" s="222"/>
      <c r="B51" s="222"/>
      <c r="C51" s="222"/>
      <c r="D51" s="222"/>
      <c r="E51" s="231"/>
      <c r="F51" s="222"/>
      <c r="G51" s="339"/>
      <c r="H51" s="339"/>
      <c r="I51" s="340"/>
    </row>
    <row r="52" spans="1:9">
      <c r="A52" s="222"/>
      <c r="B52" s="222"/>
      <c r="C52" s="222"/>
      <c r="D52" s="222"/>
      <c r="E52" s="231"/>
      <c r="F52" s="222"/>
      <c r="G52" s="339"/>
      <c r="H52" s="339"/>
      <c r="I52" s="340"/>
    </row>
    <row r="53" spans="1:9">
      <c r="A53" s="222"/>
      <c r="B53" s="222"/>
      <c r="C53" s="222"/>
      <c r="D53" s="222"/>
      <c r="E53" s="231"/>
      <c r="F53" s="222"/>
      <c r="G53" s="339"/>
      <c r="H53" s="339"/>
      <c r="I53" s="340"/>
    </row>
    <row r="54" spans="1:9">
      <c r="A54" s="222"/>
      <c r="B54" s="222"/>
      <c r="C54" s="222"/>
      <c r="D54" s="222"/>
      <c r="E54" s="231"/>
      <c r="F54" s="222"/>
      <c r="G54" s="339"/>
      <c r="H54" s="339"/>
      <c r="I54" s="340"/>
    </row>
    <row r="55" spans="1:9">
      <c r="A55" s="222"/>
      <c r="B55" s="222"/>
      <c r="C55" s="222"/>
      <c r="D55" s="222"/>
      <c r="E55" s="222"/>
      <c r="F55" s="222"/>
      <c r="G55" s="279"/>
      <c r="H55" s="347"/>
      <c r="I55" s="347"/>
    </row>
    <row r="56" spans="1:9" ht="13.2" customHeight="1">
      <c r="A56" s="222"/>
      <c r="B56" s="222"/>
      <c r="C56" s="222"/>
      <c r="D56" s="222"/>
      <c r="E56" s="222"/>
      <c r="F56" s="222"/>
      <c r="G56" s="279"/>
      <c r="H56" s="347"/>
      <c r="I56" s="347"/>
    </row>
    <row r="57" spans="1:9" ht="13.2" customHeight="1">
      <c r="A57" s="244"/>
      <c r="B57" s="244"/>
      <c r="C57" s="244"/>
      <c r="D57" s="244"/>
      <c r="E57" s="244"/>
      <c r="F57" s="244"/>
      <c r="G57" s="288"/>
      <c r="H57" s="244"/>
      <c r="I57" s="244"/>
    </row>
    <row r="58" spans="1:9" ht="13.2" customHeight="1">
      <c r="A58" s="244"/>
      <c r="B58" s="244"/>
      <c r="C58" s="244"/>
      <c r="D58" s="244"/>
      <c r="E58" s="244"/>
      <c r="F58" s="244"/>
      <c r="G58" s="288"/>
      <c r="H58" s="244"/>
      <c r="I58" s="244"/>
    </row>
    <row r="59" spans="1:9" ht="13.2" customHeight="1">
      <c r="A59" s="244"/>
      <c r="B59" s="244"/>
      <c r="C59" s="244"/>
      <c r="D59" s="244"/>
      <c r="E59" s="244"/>
      <c r="F59" s="244"/>
      <c r="G59" s="288"/>
      <c r="H59" s="244"/>
      <c r="I59" s="244"/>
    </row>
    <row r="60" spans="1:9">
      <c r="A60" s="244"/>
      <c r="B60" s="244"/>
      <c r="C60" s="244"/>
      <c r="D60" s="244"/>
      <c r="E60" s="244"/>
      <c r="F60" s="244"/>
      <c r="G60" s="288"/>
      <c r="H60" s="244"/>
      <c r="I60" s="244"/>
    </row>
    <row r="61" spans="1:9">
      <c r="A61" s="244"/>
      <c r="B61" s="244"/>
      <c r="C61" s="244"/>
      <c r="D61" s="244"/>
      <c r="E61" s="244"/>
      <c r="F61" s="244"/>
      <c r="G61" s="288"/>
      <c r="H61" s="244"/>
      <c r="I61" s="244"/>
    </row>
    <row r="62" spans="1:9" ht="13.2" customHeight="1">
      <c r="A62" s="244"/>
      <c r="B62" s="244"/>
      <c r="C62" s="244"/>
      <c r="D62" s="244"/>
      <c r="E62" s="244"/>
      <c r="F62" s="244"/>
      <c r="G62" s="288"/>
      <c r="H62" s="244"/>
      <c r="I62" s="244"/>
    </row>
    <row r="63" spans="1:9">
      <c r="A63" s="244"/>
      <c r="B63" s="244"/>
      <c r="C63" s="244"/>
      <c r="D63" s="244"/>
      <c r="E63" s="244"/>
      <c r="F63" s="244"/>
      <c r="G63" s="288"/>
      <c r="H63" s="244"/>
      <c r="I63" s="244"/>
    </row>
    <row r="64" spans="1:9">
      <c r="A64" s="244"/>
      <c r="B64" s="244"/>
      <c r="C64" s="244"/>
      <c r="D64" s="244"/>
      <c r="E64" s="244"/>
      <c r="F64" s="244"/>
      <c r="G64" s="288"/>
      <c r="H64" s="244"/>
      <c r="I64" s="244"/>
    </row>
    <row r="65" spans="1:9" ht="12.75" customHeight="1">
      <c r="A65" s="244"/>
      <c r="B65" s="244"/>
      <c r="C65" s="244"/>
      <c r="D65" s="244"/>
      <c r="E65" s="244"/>
      <c r="F65" s="244"/>
      <c r="G65" s="288"/>
      <c r="H65" s="244"/>
      <c r="I65" s="244"/>
    </row>
    <row r="66" spans="1:9" ht="12.75" customHeight="1">
      <c r="A66" s="244"/>
      <c r="B66" s="244"/>
      <c r="C66" s="244"/>
      <c r="D66" s="244"/>
      <c r="E66" s="244"/>
      <c r="F66" s="244"/>
      <c r="G66" s="288"/>
      <c r="H66" s="244"/>
      <c r="I66" s="244"/>
    </row>
    <row r="67" spans="1:9">
      <c r="A67" s="244"/>
      <c r="B67" s="244"/>
      <c r="C67" s="244"/>
      <c r="D67" s="244"/>
      <c r="E67" s="244"/>
      <c r="F67" s="244"/>
      <c r="G67" s="288"/>
      <c r="H67" s="244"/>
      <c r="I67" s="244"/>
    </row>
    <row r="68" spans="1:9" ht="13.2" customHeight="1">
      <c r="A68" s="244"/>
      <c r="B68" s="244"/>
      <c r="C68" s="244"/>
      <c r="D68" s="244"/>
      <c r="E68" s="244"/>
      <c r="F68" s="244"/>
      <c r="G68" s="288"/>
      <c r="H68" s="244"/>
      <c r="I68" s="244"/>
    </row>
    <row r="69" spans="1:9" ht="13.2" customHeight="1">
      <c r="A69" s="244"/>
      <c r="B69" s="244"/>
      <c r="C69" s="244"/>
      <c r="D69" s="244"/>
      <c r="E69" s="244"/>
      <c r="F69" s="244"/>
      <c r="G69" s="288"/>
      <c r="H69" s="244"/>
      <c r="I69" s="244"/>
    </row>
    <row r="70" spans="1:9">
      <c r="A70" s="244"/>
      <c r="B70" s="244"/>
      <c r="C70" s="244"/>
      <c r="D70" s="244"/>
      <c r="E70" s="244"/>
      <c r="F70" s="244"/>
      <c r="G70" s="288"/>
      <c r="H70" s="244"/>
      <c r="I70" s="244"/>
    </row>
    <row r="71" spans="1:9">
      <c r="A71" s="244"/>
      <c r="B71" s="244"/>
      <c r="C71" s="244"/>
      <c r="D71" s="244"/>
      <c r="E71" s="244"/>
      <c r="F71" s="244"/>
      <c r="G71" s="288"/>
      <c r="H71" s="244"/>
      <c r="I71" s="244"/>
    </row>
    <row r="72" spans="1:9">
      <c r="A72" s="244"/>
      <c r="B72" s="244"/>
      <c r="C72" s="244"/>
      <c r="D72" s="244"/>
      <c r="E72" s="244"/>
      <c r="F72" s="244"/>
      <c r="G72" s="288"/>
      <c r="H72" s="244"/>
      <c r="I72" s="244"/>
    </row>
    <row r="73" spans="1:9">
      <c r="A73" s="244"/>
      <c r="B73" s="244"/>
      <c r="C73" s="244"/>
      <c r="D73" s="244"/>
      <c r="E73" s="244"/>
      <c r="F73" s="244"/>
      <c r="G73" s="288"/>
      <c r="H73" s="244"/>
      <c r="I73" s="244"/>
    </row>
    <row r="74" spans="1:9" s="244" customFormat="1">
      <c r="G74" s="288"/>
    </row>
    <row r="75" spans="1:9" s="244" customFormat="1">
      <c r="G75" s="288"/>
    </row>
    <row r="76" spans="1:9" s="244" customFormat="1">
      <c r="G76" s="288"/>
    </row>
    <row r="77" spans="1:9" s="244" customFormat="1">
      <c r="G77" s="288"/>
    </row>
    <row r="78" spans="1:9" s="244" customFormat="1">
      <c r="G78" s="288"/>
    </row>
    <row r="79" spans="1:9" s="244" customFormat="1">
      <c r="G79" s="288"/>
    </row>
    <row r="80" spans="1:9" s="244" customFormat="1">
      <c r="G80" s="288"/>
    </row>
    <row r="81" spans="7:7" s="244" customFormat="1">
      <c r="G81" s="288"/>
    </row>
    <row r="82" spans="7:7" s="244" customFormat="1">
      <c r="G82" s="288"/>
    </row>
    <row r="83" spans="7:7" s="244" customFormat="1">
      <c r="G83" s="288"/>
    </row>
    <row r="84" spans="7:7" s="244" customFormat="1">
      <c r="G84" s="288"/>
    </row>
    <row r="85" spans="7:7" s="244" customFormat="1">
      <c r="G85" s="288"/>
    </row>
    <row r="86" spans="7:7" s="244" customFormat="1">
      <c r="G86" s="288"/>
    </row>
    <row r="87" spans="7:7" s="244" customFormat="1">
      <c r="G87" s="288"/>
    </row>
    <row r="88" spans="7:7" s="244" customFormat="1">
      <c r="G88" s="288"/>
    </row>
    <row r="89" spans="7:7" s="244" customFormat="1">
      <c r="G89" s="288"/>
    </row>
    <row r="90" spans="7:7" s="244" customFormat="1">
      <c r="G90" s="288"/>
    </row>
    <row r="91" spans="7:7" s="244" customFormat="1">
      <c r="G91" s="288"/>
    </row>
    <row r="92" spans="7:7" s="244" customFormat="1">
      <c r="G92" s="288"/>
    </row>
    <row r="93" spans="7:7" s="244" customFormat="1">
      <c r="G93" s="288"/>
    </row>
    <row r="94" spans="7:7" s="244" customFormat="1">
      <c r="G94" s="288"/>
    </row>
    <row r="95" spans="7:7" s="244" customFormat="1">
      <c r="G95" s="288"/>
    </row>
    <row r="96" spans="7:7" s="244" customFormat="1">
      <c r="G96" s="288"/>
    </row>
    <row r="97" spans="7:7" s="244" customFormat="1">
      <c r="G97" s="288"/>
    </row>
    <row r="98" spans="7:7" s="244" customFormat="1">
      <c r="G98" s="288"/>
    </row>
    <row r="99" spans="7:7" s="244" customFormat="1">
      <c r="G99" s="288"/>
    </row>
    <row r="100" spans="7:7" s="244" customFormat="1">
      <c r="G100" s="288"/>
    </row>
    <row r="101" spans="7:7" s="244" customFormat="1">
      <c r="G101" s="288"/>
    </row>
    <row r="102" spans="7:7" s="244" customFormat="1">
      <c r="G102" s="288"/>
    </row>
    <row r="103" spans="7:7" s="244" customFormat="1">
      <c r="G103" s="288"/>
    </row>
    <row r="104" spans="7:7" s="244" customFormat="1">
      <c r="G104" s="288"/>
    </row>
    <row r="105" spans="7:7" s="244" customFormat="1">
      <c r="G105" s="288"/>
    </row>
    <row r="106" spans="7:7" s="244" customFormat="1">
      <c r="G106" s="288"/>
    </row>
    <row r="107" spans="7:7" s="244" customFormat="1">
      <c r="G107" s="288"/>
    </row>
    <row r="108" spans="7:7" s="244" customFormat="1">
      <c r="G108" s="288"/>
    </row>
    <row r="109" spans="7:7" s="244" customFormat="1">
      <c r="G109" s="288"/>
    </row>
    <row r="110" spans="7:7" s="244" customFormat="1">
      <c r="G110" s="288"/>
    </row>
    <row r="111" spans="7:7" s="244" customFormat="1">
      <c r="G111" s="288"/>
    </row>
    <row r="112" spans="7:7" s="244" customFormat="1">
      <c r="G112" s="288"/>
    </row>
    <row r="113" spans="7:7" s="244" customFormat="1">
      <c r="G113" s="288"/>
    </row>
    <row r="114" spans="7:7" s="244" customFormat="1">
      <c r="G114" s="288"/>
    </row>
    <row r="115" spans="7:7" s="244" customFormat="1">
      <c r="G115" s="288"/>
    </row>
    <row r="116" spans="7:7" s="244" customFormat="1">
      <c r="G116" s="288"/>
    </row>
    <row r="117" spans="7:7" s="244" customFormat="1">
      <c r="G117" s="288"/>
    </row>
    <row r="118" spans="7:7" s="244" customFormat="1">
      <c r="G118" s="288"/>
    </row>
    <row r="119" spans="7:7" s="244" customFormat="1">
      <c r="G119" s="288"/>
    </row>
    <row r="120" spans="7:7" s="244" customFormat="1">
      <c r="G120" s="288"/>
    </row>
    <row r="121" spans="7:7" s="244" customFormat="1">
      <c r="G121" s="288"/>
    </row>
    <row r="122" spans="7:7" s="244" customFormat="1">
      <c r="G122" s="288"/>
    </row>
    <row r="123" spans="7:7" s="244" customFormat="1">
      <c r="G123" s="288"/>
    </row>
    <row r="124" spans="7:7" s="244" customFormat="1">
      <c r="G124" s="288"/>
    </row>
    <row r="125" spans="7:7" s="244" customFormat="1">
      <c r="G125" s="288"/>
    </row>
    <row r="126" spans="7:7" s="244" customFormat="1">
      <c r="G126" s="288"/>
    </row>
    <row r="127" spans="7:7" s="244" customFormat="1">
      <c r="G127" s="288"/>
    </row>
    <row r="128" spans="7:7" s="244" customFormat="1">
      <c r="G128" s="288"/>
    </row>
    <row r="129" spans="7:7" s="244" customFormat="1">
      <c r="G129" s="288"/>
    </row>
    <row r="130" spans="7:7" s="244" customFormat="1">
      <c r="G130" s="288"/>
    </row>
    <row r="131" spans="7:7" s="244" customFormat="1">
      <c r="G131" s="288"/>
    </row>
    <row r="132" spans="7:7" s="244" customFormat="1">
      <c r="G132" s="288"/>
    </row>
    <row r="133" spans="7:7" s="244" customFormat="1">
      <c r="G133" s="288"/>
    </row>
    <row r="134" spans="7:7" s="244" customFormat="1">
      <c r="G134" s="288"/>
    </row>
    <row r="135" spans="7:7" s="244" customFormat="1">
      <c r="G135" s="288"/>
    </row>
    <row r="136" spans="7:7" s="244" customFormat="1">
      <c r="G136" s="288"/>
    </row>
    <row r="137" spans="7:7" s="244" customFormat="1">
      <c r="G137" s="288"/>
    </row>
    <row r="138" spans="7:7" s="244" customFormat="1">
      <c r="G138" s="288"/>
    </row>
    <row r="139" spans="7:7" s="244" customFormat="1">
      <c r="G139" s="288"/>
    </row>
    <row r="140" spans="7:7" s="244" customFormat="1">
      <c r="G140" s="288"/>
    </row>
    <row r="141" spans="7:7" s="244" customFormat="1">
      <c r="G141" s="288"/>
    </row>
    <row r="142" spans="7:7" s="244" customFormat="1">
      <c r="G142" s="288"/>
    </row>
    <row r="143" spans="7:7" s="244" customFormat="1">
      <c r="G143" s="288"/>
    </row>
    <row r="144" spans="7:7" s="244" customFormat="1">
      <c r="G144" s="288"/>
    </row>
    <row r="145" spans="7:7" s="244" customFormat="1">
      <c r="G145" s="288"/>
    </row>
    <row r="146" spans="7:7" s="244" customFormat="1">
      <c r="G146" s="288"/>
    </row>
    <row r="147" spans="7:7" s="244" customFormat="1">
      <c r="G147" s="288"/>
    </row>
    <row r="148" spans="7:7" s="244" customFormat="1">
      <c r="G148" s="288"/>
    </row>
    <row r="149" spans="7:7" s="244" customFormat="1">
      <c r="G149" s="288"/>
    </row>
    <row r="150" spans="7:7" s="244" customFormat="1">
      <c r="G150" s="288"/>
    </row>
    <row r="151" spans="7:7" s="244" customFormat="1">
      <c r="G151" s="288"/>
    </row>
    <row r="152" spans="7:7" s="244" customFormat="1">
      <c r="G152" s="288"/>
    </row>
    <row r="153" spans="7:7" s="244" customFormat="1">
      <c r="G153" s="288"/>
    </row>
    <row r="154" spans="7:7" s="244" customFormat="1">
      <c r="G154" s="288"/>
    </row>
    <row r="155" spans="7:7" s="244" customFormat="1">
      <c r="G155" s="288"/>
    </row>
    <row r="156" spans="7:7" s="244" customFormat="1">
      <c r="G156" s="288"/>
    </row>
    <row r="157" spans="7:7" s="244" customFormat="1">
      <c r="G157" s="288"/>
    </row>
    <row r="158" spans="7:7" s="244" customFormat="1">
      <c r="G158" s="288"/>
    </row>
    <row r="159" spans="7:7" s="244" customFormat="1">
      <c r="G159" s="288"/>
    </row>
    <row r="160" spans="7:7" s="244" customFormat="1">
      <c r="G160" s="288"/>
    </row>
    <row r="161" spans="7:7" s="244" customFormat="1">
      <c r="G161" s="288"/>
    </row>
    <row r="162" spans="7:7" s="244" customFormat="1">
      <c r="G162" s="288"/>
    </row>
    <row r="163" spans="7:7" s="244" customFormat="1">
      <c r="G163" s="288"/>
    </row>
    <row r="164" spans="7:7" s="244" customFormat="1">
      <c r="G164" s="288"/>
    </row>
    <row r="165" spans="7:7" s="244" customFormat="1">
      <c r="G165" s="288"/>
    </row>
    <row r="166" spans="7:7" s="244" customFormat="1">
      <c r="G166" s="288"/>
    </row>
    <row r="167" spans="7:7" s="244" customFormat="1">
      <c r="G167" s="288"/>
    </row>
    <row r="168" spans="7:7" s="244" customFormat="1">
      <c r="G168" s="288"/>
    </row>
    <row r="169" spans="7:7" s="244" customFormat="1">
      <c r="G169" s="288"/>
    </row>
    <row r="170" spans="7:7" s="244" customFormat="1">
      <c r="G170" s="288"/>
    </row>
    <row r="171" spans="7:7" s="244" customFormat="1">
      <c r="G171" s="288"/>
    </row>
    <row r="172" spans="7:7" s="244" customFormat="1">
      <c r="G172" s="288"/>
    </row>
    <row r="173" spans="7:7" s="244" customFormat="1">
      <c r="G173" s="288"/>
    </row>
    <row r="174" spans="7:7" s="244" customFormat="1">
      <c r="G174" s="288"/>
    </row>
    <row r="175" spans="7:7" s="244" customFormat="1">
      <c r="G175" s="288"/>
    </row>
    <row r="176" spans="7:7" s="244" customFormat="1">
      <c r="G176" s="288"/>
    </row>
    <row r="177" spans="7:7" s="244" customFormat="1">
      <c r="G177" s="288"/>
    </row>
    <row r="178" spans="7:7" s="244" customFormat="1">
      <c r="G178" s="288"/>
    </row>
    <row r="179" spans="7:7" s="244" customFormat="1">
      <c r="G179" s="288"/>
    </row>
    <row r="180" spans="7:7" s="244" customFormat="1">
      <c r="G180" s="288"/>
    </row>
    <row r="181" spans="7:7" s="244" customFormat="1">
      <c r="G181" s="288"/>
    </row>
    <row r="182" spans="7:7" s="244" customFormat="1">
      <c r="G182" s="288"/>
    </row>
    <row r="183" spans="7:7" s="244" customFormat="1">
      <c r="G183" s="288"/>
    </row>
    <row r="184" spans="7:7" s="244" customFormat="1">
      <c r="G184" s="288"/>
    </row>
    <row r="185" spans="7:7" s="244" customFormat="1">
      <c r="G185" s="288"/>
    </row>
    <row r="186" spans="7:7" s="244" customFormat="1">
      <c r="G186" s="288"/>
    </row>
    <row r="187" spans="7:7" s="244" customFormat="1">
      <c r="G187" s="288"/>
    </row>
    <row r="188" spans="7:7" s="244" customFormat="1">
      <c r="G188" s="288"/>
    </row>
    <row r="189" spans="7:7" s="244" customFormat="1">
      <c r="G189" s="288"/>
    </row>
    <row r="190" spans="7:7" s="244" customFormat="1">
      <c r="G190" s="288"/>
    </row>
    <row r="191" spans="7:7" s="244" customFormat="1">
      <c r="G191" s="288"/>
    </row>
    <row r="192" spans="7:7" s="244" customFormat="1">
      <c r="G192" s="288"/>
    </row>
    <row r="193" spans="7:7" s="244" customFormat="1">
      <c r="G193" s="288"/>
    </row>
    <row r="194" spans="7:7" s="244" customFormat="1">
      <c r="G194" s="288"/>
    </row>
    <row r="195" spans="7:7" s="244" customFormat="1">
      <c r="G195" s="288"/>
    </row>
    <row r="196" spans="7:7" s="244" customFormat="1">
      <c r="G196" s="288"/>
    </row>
    <row r="197" spans="7:7" s="244" customFormat="1">
      <c r="G197" s="288"/>
    </row>
    <row r="198" spans="7:7" s="244" customFormat="1">
      <c r="G198" s="288"/>
    </row>
    <row r="199" spans="7:7" s="244" customFormat="1">
      <c r="G199" s="288"/>
    </row>
    <row r="200" spans="7:7" s="244" customFormat="1">
      <c r="G200" s="288"/>
    </row>
    <row r="201" spans="7:7" s="244" customFormat="1">
      <c r="G201" s="288"/>
    </row>
    <row r="202" spans="7:7" s="244" customFormat="1">
      <c r="G202" s="288"/>
    </row>
    <row r="203" spans="7:7" s="244" customFormat="1">
      <c r="G203" s="288"/>
    </row>
    <row r="204" spans="7:7" s="244" customFormat="1">
      <c r="G204" s="288"/>
    </row>
    <row r="205" spans="7:7" s="244" customFormat="1">
      <c r="G205" s="288"/>
    </row>
    <row r="206" spans="7:7" s="244" customFormat="1">
      <c r="G206" s="288"/>
    </row>
    <row r="207" spans="7:7" s="244" customFormat="1">
      <c r="G207" s="288"/>
    </row>
    <row r="208" spans="7:7" s="244" customFormat="1">
      <c r="G208" s="288"/>
    </row>
    <row r="209" spans="7:7" s="244" customFormat="1">
      <c r="G209" s="288"/>
    </row>
    <row r="210" spans="7:7" s="244" customFormat="1">
      <c r="G210" s="288"/>
    </row>
    <row r="211" spans="7:7" s="244" customFormat="1">
      <c r="G211" s="288"/>
    </row>
    <row r="212" spans="7:7" s="244" customFormat="1">
      <c r="G212" s="288"/>
    </row>
    <row r="213" spans="7:7" s="244" customFormat="1">
      <c r="G213" s="288"/>
    </row>
    <row r="214" spans="7:7" s="244" customFormat="1">
      <c r="G214" s="288"/>
    </row>
    <row r="215" spans="7:7" s="244" customFormat="1">
      <c r="G215" s="288"/>
    </row>
    <row r="216" spans="7:7" s="244" customFormat="1">
      <c r="G216" s="288"/>
    </row>
    <row r="217" spans="7:7" s="244" customFormat="1">
      <c r="G217" s="288"/>
    </row>
    <row r="218" spans="7:7" s="244" customFormat="1">
      <c r="G218" s="288"/>
    </row>
    <row r="219" spans="7:7" s="244" customFormat="1">
      <c r="G219" s="288"/>
    </row>
    <row r="220" spans="7:7" s="244" customFormat="1">
      <c r="G220" s="288"/>
    </row>
    <row r="221" spans="7:7" s="244" customFormat="1">
      <c r="G221" s="288"/>
    </row>
    <row r="222" spans="7:7" s="244" customFormat="1">
      <c r="G222" s="288"/>
    </row>
    <row r="223" spans="7:7" s="244" customFormat="1">
      <c r="G223" s="288"/>
    </row>
    <row r="224" spans="7:7" s="244" customFormat="1">
      <c r="G224" s="288"/>
    </row>
    <row r="225" spans="7:7" s="244" customFormat="1">
      <c r="G225" s="288"/>
    </row>
    <row r="226" spans="7:7" s="244" customFormat="1">
      <c r="G226" s="288"/>
    </row>
    <row r="227" spans="7:7" s="244" customFormat="1">
      <c r="G227" s="288"/>
    </row>
    <row r="228" spans="7:7" s="244" customFormat="1">
      <c r="G228" s="288"/>
    </row>
    <row r="229" spans="7:7" s="244" customFormat="1">
      <c r="G229" s="288"/>
    </row>
    <row r="230" spans="7:7" s="244" customFormat="1">
      <c r="G230" s="288"/>
    </row>
    <row r="231" spans="7:7" s="244" customFormat="1">
      <c r="G231" s="288"/>
    </row>
    <row r="232" spans="7:7" s="244" customFormat="1">
      <c r="G232" s="288"/>
    </row>
    <row r="233" spans="7:7" s="244" customFormat="1">
      <c r="G233" s="288"/>
    </row>
    <row r="234" spans="7:7" s="244" customFormat="1">
      <c r="G234" s="288"/>
    </row>
    <row r="235" spans="7:7" s="244" customFormat="1">
      <c r="G235" s="288"/>
    </row>
    <row r="236" spans="7:7" s="244" customFormat="1">
      <c r="G236" s="288"/>
    </row>
    <row r="237" spans="7:7" s="244" customFormat="1">
      <c r="G237" s="288"/>
    </row>
    <row r="238" spans="7:7" s="244" customFormat="1">
      <c r="G238" s="288"/>
    </row>
    <row r="239" spans="7:7" s="244" customFormat="1">
      <c r="G239" s="288"/>
    </row>
    <row r="240" spans="7:7" s="244" customFormat="1">
      <c r="G240" s="288"/>
    </row>
    <row r="241" spans="7:7" s="244" customFormat="1">
      <c r="G241" s="288"/>
    </row>
    <row r="242" spans="7:7" s="244" customFormat="1">
      <c r="G242" s="288"/>
    </row>
    <row r="243" spans="7:7" s="244" customFormat="1">
      <c r="G243" s="288"/>
    </row>
    <row r="244" spans="7:7" s="244" customFormat="1">
      <c r="G244" s="288"/>
    </row>
    <row r="245" spans="7:7" s="244" customFormat="1">
      <c r="G245" s="288"/>
    </row>
    <row r="246" spans="7:7" s="244" customFormat="1">
      <c r="G246" s="288"/>
    </row>
    <row r="247" spans="7:7" s="244" customFormat="1">
      <c r="G247" s="288"/>
    </row>
    <row r="248" spans="7:7" s="244" customFormat="1">
      <c r="G248" s="288"/>
    </row>
    <row r="249" spans="7:7" s="244" customFormat="1">
      <c r="G249" s="288"/>
    </row>
    <row r="250" spans="7:7" s="244" customFormat="1">
      <c r="G250" s="288"/>
    </row>
    <row r="251" spans="7:7" s="244" customFormat="1">
      <c r="G251" s="288"/>
    </row>
    <row r="252" spans="7:7" s="244" customFormat="1">
      <c r="G252" s="288"/>
    </row>
    <row r="253" spans="7:7" s="244" customFormat="1">
      <c r="G253" s="288"/>
    </row>
    <row r="254" spans="7:7" s="244" customFormat="1">
      <c r="G254" s="288"/>
    </row>
    <row r="255" spans="7:7" s="244" customFormat="1">
      <c r="G255" s="288"/>
    </row>
    <row r="256" spans="7:7" s="244" customFormat="1">
      <c r="G256" s="288"/>
    </row>
    <row r="257" spans="7:7" s="244" customFormat="1">
      <c r="G257" s="288"/>
    </row>
    <row r="258" spans="7:7" s="244" customFormat="1">
      <c r="G258" s="288"/>
    </row>
    <row r="259" spans="7:7" s="244" customFormat="1">
      <c r="G259" s="288"/>
    </row>
    <row r="260" spans="7:7" s="244" customFormat="1">
      <c r="G260" s="288"/>
    </row>
    <row r="261" spans="7:7" s="244" customFormat="1">
      <c r="G261" s="288"/>
    </row>
    <row r="262" spans="7:7" s="244" customFormat="1">
      <c r="G262" s="288"/>
    </row>
    <row r="263" spans="7:7" s="244" customFormat="1">
      <c r="G263" s="288"/>
    </row>
    <row r="264" spans="7:7" s="244" customFormat="1">
      <c r="G264" s="288"/>
    </row>
    <row r="265" spans="7:7" s="244" customFormat="1">
      <c r="G265" s="288"/>
    </row>
    <row r="266" spans="7:7" s="244" customFormat="1">
      <c r="G266" s="288"/>
    </row>
    <row r="267" spans="7:7" s="244" customFormat="1">
      <c r="G267" s="288"/>
    </row>
    <row r="268" spans="7:7" s="244" customFormat="1">
      <c r="G268" s="288"/>
    </row>
    <row r="269" spans="7:7" s="244" customFormat="1">
      <c r="G269" s="288"/>
    </row>
    <row r="270" spans="7:7" s="244" customFormat="1">
      <c r="G270" s="288"/>
    </row>
    <row r="271" spans="7:7" s="244" customFormat="1">
      <c r="G271" s="288"/>
    </row>
    <row r="272" spans="7:7" s="244" customFormat="1">
      <c r="G272" s="288"/>
    </row>
    <row r="273" spans="7:7" s="244" customFormat="1">
      <c r="G273" s="288"/>
    </row>
    <row r="274" spans="7:7" s="244" customFormat="1">
      <c r="G274" s="288"/>
    </row>
    <row r="275" spans="7:7" s="244" customFormat="1">
      <c r="G275" s="288"/>
    </row>
    <row r="276" spans="7:7" s="244" customFormat="1">
      <c r="G276" s="288"/>
    </row>
    <row r="277" spans="7:7" s="244" customFormat="1">
      <c r="G277" s="288"/>
    </row>
    <row r="278" spans="7:7" s="244" customFormat="1">
      <c r="G278" s="288"/>
    </row>
    <row r="279" spans="7:7" s="244" customFormat="1">
      <c r="G279" s="288"/>
    </row>
    <row r="280" spans="7:7" s="244" customFormat="1">
      <c r="G280" s="288"/>
    </row>
    <row r="281" spans="7:7" s="244" customFormat="1">
      <c r="G281" s="288"/>
    </row>
    <row r="282" spans="7:7" s="244" customFormat="1">
      <c r="G282" s="288"/>
    </row>
    <row r="283" spans="7:7" s="244" customFormat="1">
      <c r="G283" s="288"/>
    </row>
    <row r="284" spans="7:7" s="244" customFormat="1">
      <c r="G284" s="288"/>
    </row>
    <row r="285" spans="7:7" s="244" customFormat="1">
      <c r="G285" s="288"/>
    </row>
    <row r="286" spans="7:7" s="244" customFormat="1">
      <c r="G286" s="288"/>
    </row>
    <row r="287" spans="7:7" s="244" customFormat="1">
      <c r="G287" s="288"/>
    </row>
    <row r="288" spans="7:7" s="244" customFormat="1">
      <c r="G288" s="288"/>
    </row>
    <row r="289" spans="7:7" s="244" customFormat="1">
      <c r="G289" s="288"/>
    </row>
    <row r="290" spans="7:7" s="244" customFormat="1">
      <c r="G290" s="288"/>
    </row>
    <row r="291" spans="7:7" s="244" customFormat="1">
      <c r="G291" s="288"/>
    </row>
    <row r="292" spans="7:7" s="244" customFormat="1">
      <c r="G292" s="288"/>
    </row>
    <row r="293" spans="7:7" s="244" customFormat="1">
      <c r="G293" s="288"/>
    </row>
    <row r="294" spans="7:7" s="244" customFormat="1">
      <c r="G294" s="288"/>
    </row>
    <row r="295" spans="7:7" s="244" customFormat="1">
      <c r="G295" s="288"/>
    </row>
    <row r="296" spans="7:7" s="244" customFormat="1">
      <c r="G296" s="288"/>
    </row>
    <row r="297" spans="7:7" s="244" customFormat="1">
      <c r="G297" s="288"/>
    </row>
    <row r="298" spans="7:7" s="244" customFormat="1">
      <c r="G298" s="288"/>
    </row>
    <row r="299" spans="7:7" s="244" customFormat="1">
      <c r="G299" s="288"/>
    </row>
    <row r="300" spans="7:7" s="244" customFormat="1">
      <c r="G300" s="288"/>
    </row>
    <row r="301" spans="7:7" s="244" customFormat="1">
      <c r="G301" s="288"/>
    </row>
    <row r="302" spans="7:7" s="244" customFormat="1">
      <c r="G302" s="288"/>
    </row>
    <row r="303" spans="7:7" s="244" customFormat="1">
      <c r="G303" s="288"/>
    </row>
    <row r="304" spans="7:7" s="244" customFormat="1">
      <c r="G304" s="288"/>
    </row>
    <row r="305" spans="7:7" s="244" customFormat="1">
      <c r="G305" s="288"/>
    </row>
    <row r="306" spans="7:7" s="244" customFormat="1">
      <c r="G306" s="288"/>
    </row>
    <row r="307" spans="7:7" s="244" customFormat="1">
      <c r="G307" s="288"/>
    </row>
    <row r="308" spans="7:7" s="244" customFormat="1">
      <c r="G308" s="288"/>
    </row>
    <row r="309" spans="7:7" s="244" customFormat="1">
      <c r="G309" s="288"/>
    </row>
    <row r="310" spans="7:7" s="244" customFormat="1">
      <c r="G310" s="288"/>
    </row>
    <row r="311" spans="7:7" s="244" customFormat="1">
      <c r="G311" s="288"/>
    </row>
    <row r="312" spans="7:7" s="244" customFormat="1">
      <c r="G312" s="288"/>
    </row>
    <row r="313" spans="7:7" s="244" customFormat="1">
      <c r="G313" s="288"/>
    </row>
    <row r="314" spans="7:7" s="244" customFormat="1">
      <c r="G314" s="288"/>
    </row>
    <row r="315" spans="7:7" s="244" customFormat="1">
      <c r="G315" s="288"/>
    </row>
    <row r="316" spans="7:7" s="244" customFormat="1">
      <c r="G316" s="288"/>
    </row>
    <row r="317" spans="7:7" s="244" customFormat="1">
      <c r="G317" s="288"/>
    </row>
    <row r="318" spans="7:7" s="244" customFormat="1">
      <c r="G318" s="288"/>
    </row>
    <row r="319" spans="7:7" s="244" customFormat="1">
      <c r="G319" s="288"/>
    </row>
    <row r="320" spans="7:7" s="244" customFormat="1">
      <c r="G320" s="288"/>
    </row>
    <row r="321" spans="7:7" s="244" customFormat="1">
      <c r="G321" s="288"/>
    </row>
    <row r="322" spans="7:7" s="244" customFormat="1">
      <c r="G322" s="288"/>
    </row>
    <row r="323" spans="7:7" s="244" customFormat="1">
      <c r="G323" s="288"/>
    </row>
    <row r="324" spans="7:7" s="244" customFormat="1">
      <c r="G324" s="288"/>
    </row>
    <row r="325" spans="7:7" s="244" customFormat="1">
      <c r="G325" s="288"/>
    </row>
    <row r="326" spans="7:7" s="244" customFormat="1">
      <c r="G326" s="288"/>
    </row>
    <row r="327" spans="7:7" s="244" customFormat="1">
      <c r="G327" s="288"/>
    </row>
    <row r="328" spans="7:7" s="244" customFormat="1">
      <c r="G328" s="288"/>
    </row>
    <row r="329" spans="7:7" s="244" customFormat="1">
      <c r="G329" s="288"/>
    </row>
    <row r="330" spans="7:7" s="244" customFormat="1">
      <c r="G330" s="288"/>
    </row>
    <row r="331" spans="7:7" s="244" customFormat="1">
      <c r="G331" s="288"/>
    </row>
    <row r="332" spans="7:7" s="244" customFormat="1">
      <c r="G332" s="288"/>
    </row>
    <row r="333" spans="7:7" s="244" customFormat="1">
      <c r="G333" s="288"/>
    </row>
    <row r="334" spans="7:7" s="244" customFormat="1">
      <c r="G334" s="288"/>
    </row>
    <row r="335" spans="7:7" s="244" customFormat="1">
      <c r="G335" s="288"/>
    </row>
    <row r="336" spans="7:7" s="244" customFormat="1">
      <c r="G336" s="288"/>
    </row>
    <row r="337" spans="7:7" s="244" customFormat="1">
      <c r="G337" s="288"/>
    </row>
    <row r="338" spans="7:7" s="244" customFormat="1">
      <c r="G338" s="288"/>
    </row>
    <row r="339" spans="7:7" s="244" customFormat="1">
      <c r="G339" s="288"/>
    </row>
    <row r="340" spans="7:7" s="244" customFormat="1">
      <c r="G340" s="288"/>
    </row>
    <row r="341" spans="7:7" s="244" customFormat="1">
      <c r="G341" s="288"/>
    </row>
    <row r="342" spans="7:7" s="244" customFormat="1">
      <c r="G342" s="288"/>
    </row>
    <row r="343" spans="7:7" s="244" customFormat="1">
      <c r="G343" s="288"/>
    </row>
    <row r="344" spans="7:7" s="244" customFormat="1">
      <c r="G344" s="288"/>
    </row>
    <row r="345" spans="7:7" s="244" customFormat="1">
      <c r="G345" s="288"/>
    </row>
    <row r="346" spans="7:7" s="244" customFormat="1">
      <c r="G346" s="288"/>
    </row>
    <row r="347" spans="7:7" s="244" customFormat="1">
      <c r="G347" s="288"/>
    </row>
    <row r="348" spans="7:7" s="244" customFormat="1">
      <c r="G348" s="288"/>
    </row>
    <row r="349" spans="7:7" s="244" customFormat="1">
      <c r="G349" s="288"/>
    </row>
    <row r="350" spans="7:7" s="244" customFormat="1">
      <c r="G350" s="288"/>
    </row>
    <row r="351" spans="7:7" s="244" customFormat="1">
      <c r="G351" s="288"/>
    </row>
    <row r="352" spans="7:7" s="244" customFormat="1">
      <c r="G352" s="288"/>
    </row>
    <row r="353" spans="7:7" s="244" customFormat="1">
      <c r="G353" s="288"/>
    </row>
    <row r="354" spans="7:7" s="244" customFormat="1">
      <c r="G354" s="288"/>
    </row>
    <row r="355" spans="7:7" s="244" customFormat="1">
      <c r="G355" s="288"/>
    </row>
    <row r="356" spans="7:7" s="244" customFormat="1">
      <c r="G356" s="288"/>
    </row>
    <row r="357" spans="7:7" s="244" customFormat="1">
      <c r="G357" s="288"/>
    </row>
    <row r="358" spans="7:7" s="244" customFormat="1">
      <c r="G358" s="288"/>
    </row>
    <row r="359" spans="7:7" s="244" customFormat="1">
      <c r="G359" s="288"/>
    </row>
    <row r="360" spans="7:7" s="244" customFormat="1">
      <c r="G360" s="288"/>
    </row>
    <row r="361" spans="7:7" s="244" customFormat="1">
      <c r="G361" s="288"/>
    </row>
    <row r="362" spans="7:7" s="244" customFormat="1">
      <c r="G362" s="288"/>
    </row>
    <row r="363" spans="7:7" s="244" customFormat="1">
      <c r="G363" s="288"/>
    </row>
    <row r="364" spans="7:7" s="244" customFormat="1">
      <c r="G364" s="288"/>
    </row>
    <row r="365" spans="7:7" s="244" customFormat="1">
      <c r="G365" s="288"/>
    </row>
    <row r="366" spans="7:7" s="244" customFormat="1">
      <c r="G366" s="288"/>
    </row>
    <row r="367" spans="7:7" s="244" customFormat="1">
      <c r="G367" s="288"/>
    </row>
    <row r="368" spans="7:7" s="244" customFormat="1">
      <c r="G368" s="288"/>
    </row>
    <row r="369" spans="7:7" s="244" customFormat="1">
      <c r="G369" s="288"/>
    </row>
    <row r="370" spans="7:7" s="244" customFormat="1">
      <c r="G370" s="288"/>
    </row>
    <row r="371" spans="7:7" s="244" customFormat="1">
      <c r="G371" s="288"/>
    </row>
    <row r="372" spans="7:7" s="244" customFormat="1">
      <c r="G372" s="288"/>
    </row>
    <row r="373" spans="7:7" s="244" customFormat="1">
      <c r="G373" s="288"/>
    </row>
    <row r="374" spans="7:7" s="244" customFormat="1">
      <c r="G374" s="288"/>
    </row>
    <row r="375" spans="7:7" s="244" customFormat="1">
      <c r="G375" s="288"/>
    </row>
    <row r="376" spans="7:7" s="244" customFormat="1">
      <c r="G376" s="288"/>
    </row>
    <row r="377" spans="7:7" s="244" customFormat="1">
      <c r="G377" s="288"/>
    </row>
    <row r="378" spans="7:7" s="244" customFormat="1">
      <c r="G378" s="288"/>
    </row>
    <row r="379" spans="7:7" s="244" customFormat="1">
      <c r="G379" s="288"/>
    </row>
    <row r="380" spans="7:7" s="244" customFormat="1">
      <c r="G380" s="288"/>
    </row>
    <row r="381" spans="7:7" s="244" customFormat="1">
      <c r="G381" s="288"/>
    </row>
    <row r="382" spans="7:7" s="244" customFormat="1">
      <c r="G382" s="288"/>
    </row>
    <row r="383" spans="7:7" s="244" customFormat="1">
      <c r="G383" s="288"/>
    </row>
    <row r="384" spans="7:7" s="244" customFormat="1">
      <c r="G384" s="288"/>
    </row>
    <row r="385" spans="7:7" s="244" customFormat="1">
      <c r="G385" s="288"/>
    </row>
    <row r="386" spans="7:7" s="244" customFormat="1">
      <c r="G386" s="288"/>
    </row>
    <row r="387" spans="7:7" s="244" customFormat="1">
      <c r="G387" s="288"/>
    </row>
    <row r="388" spans="7:7" s="244" customFormat="1">
      <c r="G388" s="288"/>
    </row>
    <row r="389" spans="7:7" s="244" customFormat="1">
      <c r="G389" s="288"/>
    </row>
    <row r="390" spans="7:7" s="244" customFormat="1">
      <c r="G390" s="288"/>
    </row>
    <row r="391" spans="7:7" s="244" customFormat="1">
      <c r="G391" s="288"/>
    </row>
    <row r="392" spans="7:7" s="244" customFormat="1">
      <c r="G392" s="288"/>
    </row>
    <row r="393" spans="7:7" s="244" customFormat="1">
      <c r="G393" s="288"/>
    </row>
    <row r="394" spans="7:7" s="244" customFormat="1">
      <c r="G394" s="288"/>
    </row>
    <row r="395" spans="7:7" s="244" customFormat="1">
      <c r="G395" s="288"/>
    </row>
    <row r="396" spans="7:7" s="244" customFormat="1">
      <c r="G396" s="288"/>
    </row>
    <row r="397" spans="7:7" s="244" customFormat="1">
      <c r="G397" s="288"/>
    </row>
    <row r="398" spans="7:7" s="244" customFormat="1">
      <c r="G398" s="288"/>
    </row>
    <row r="399" spans="7:7" s="244" customFormat="1">
      <c r="G399" s="288"/>
    </row>
    <row r="400" spans="7:7" s="244" customFormat="1">
      <c r="G400" s="288"/>
    </row>
    <row r="401" spans="7:7" s="244" customFormat="1">
      <c r="G401" s="288"/>
    </row>
    <row r="402" spans="7:7" s="244" customFormat="1">
      <c r="G402" s="288"/>
    </row>
    <row r="403" spans="7:7" s="244" customFormat="1">
      <c r="G403" s="288"/>
    </row>
    <row r="404" spans="7:7" s="244" customFormat="1">
      <c r="G404" s="288"/>
    </row>
    <row r="405" spans="7:7" s="244" customFormat="1">
      <c r="G405" s="288"/>
    </row>
    <row r="406" spans="7:7" s="244" customFormat="1">
      <c r="G406" s="288"/>
    </row>
    <row r="407" spans="7:7" s="244" customFormat="1">
      <c r="G407" s="288"/>
    </row>
    <row r="408" spans="7:7" s="244" customFormat="1">
      <c r="G408" s="288"/>
    </row>
    <row r="409" spans="7:7" s="244" customFormat="1">
      <c r="G409" s="288"/>
    </row>
    <row r="410" spans="7:7" s="244" customFormat="1">
      <c r="G410" s="288"/>
    </row>
    <row r="411" spans="7:7" s="244" customFormat="1">
      <c r="G411" s="288"/>
    </row>
    <row r="412" spans="7:7" s="244" customFormat="1">
      <c r="G412" s="288"/>
    </row>
    <row r="413" spans="7:7" s="244" customFormat="1">
      <c r="G413" s="288"/>
    </row>
    <row r="414" spans="7:7" s="244" customFormat="1">
      <c r="G414" s="288"/>
    </row>
    <row r="415" spans="7:7" s="244" customFormat="1">
      <c r="G415" s="288"/>
    </row>
    <row r="416" spans="7:7" s="244" customFormat="1">
      <c r="G416" s="288"/>
    </row>
    <row r="417" spans="7:7" s="244" customFormat="1">
      <c r="G417" s="288"/>
    </row>
    <row r="418" spans="7:7" s="244" customFormat="1">
      <c r="G418" s="288"/>
    </row>
    <row r="419" spans="7:7" s="244" customFormat="1">
      <c r="G419" s="288"/>
    </row>
    <row r="420" spans="7:7" s="244" customFormat="1">
      <c r="G420" s="288"/>
    </row>
    <row r="421" spans="7:7" s="244" customFormat="1">
      <c r="G421" s="288"/>
    </row>
    <row r="422" spans="7:7" s="244" customFormat="1">
      <c r="G422" s="288"/>
    </row>
    <row r="423" spans="7:7" s="244" customFormat="1">
      <c r="G423" s="288"/>
    </row>
    <row r="424" spans="7:7" s="244" customFormat="1">
      <c r="G424" s="288"/>
    </row>
    <row r="425" spans="7:7" s="244" customFormat="1">
      <c r="G425" s="288"/>
    </row>
    <row r="426" spans="7:7" s="244" customFormat="1">
      <c r="G426" s="288"/>
    </row>
    <row r="427" spans="7:7" s="244" customFormat="1">
      <c r="G427" s="288"/>
    </row>
    <row r="428" spans="7:7" s="244" customFormat="1">
      <c r="G428" s="288"/>
    </row>
    <row r="429" spans="7:7" s="244" customFormat="1">
      <c r="G429" s="288"/>
    </row>
    <row r="430" spans="7:7" s="244" customFormat="1">
      <c r="G430" s="288"/>
    </row>
    <row r="431" spans="7:7" s="244" customFormat="1">
      <c r="G431" s="288"/>
    </row>
    <row r="432" spans="7:7" s="244" customFormat="1">
      <c r="G432" s="288"/>
    </row>
    <row r="433" spans="7:7" s="244" customFormat="1">
      <c r="G433" s="288"/>
    </row>
    <row r="434" spans="7:7" s="244" customFormat="1">
      <c r="G434" s="288"/>
    </row>
    <row r="435" spans="7:7" s="244" customFormat="1">
      <c r="G435" s="288"/>
    </row>
    <row r="436" spans="7:7" s="244" customFormat="1">
      <c r="G436" s="288"/>
    </row>
    <row r="437" spans="7:7" s="244" customFormat="1">
      <c r="G437" s="288"/>
    </row>
    <row r="438" spans="7:7" s="244" customFormat="1">
      <c r="G438" s="288"/>
    </row>
    <row r="439" spans="7:7" s="244" customFormat="1">
      <c r="G439" s="288"/>
    </row>
    <row r="440" spans="7:7" s="244" customFormat="1">
      <c r="G440" s="288"/>
    </row>
    <row r="441" spans="7:7" s="244" customFormat="1">
      <c r="G441" s="288"/>
    </row>
    <row r="442" spans="7:7" s="244" customFormat="1">
      <c r="G442" s="288"/>
    </row>
    <row r="443" spans="7:7" s="244" customFormat="1">
      <c r="G443" s="288"/>
    </row>
    <row r="444" spans="7:7" s="244" customFormat="1">
      <c r="G444" s="288"/>
    </row>
    <row r="445" spans="7:7" s="244" customFormat="1">
      <c r="G445" s="288"/>
    </row>
    <row r="446" spans="7:7" s="244" customFormat="1">
      <c r="G446" s="288"/>
    </row>
    <row r="447" spans="7:7" s="244" customFormat="1">
      <c r="G447" s="288"/>
    </row>
    <row r="448" spans="7:7" s="244" customFormat="1">
      <c r="G448" s="288"/>
    </row>
    <row r="449" spans="7:7" s="244" customFormat="1">
      <c r="G449" s="288"/>
    </row>
    <row r="450" spans="7:7" s="244" customFormat="1">
      <c r="G450" s="288"/>
    </row>
    <row r="451" spans="7:7" s="244" customFormat="1">
      <c r="G451" s="288"/>
    </row>
    <row r="452" spans="7:7" s="244" customFormat="1">
      <c r="G452" s="288"/>
    </row>
    <row r="453" spans="7:7" s="244" customFormat="1">
      <c r="G453" s="288"/>
    </row>
    <row r="454" spans="7:7" s="244" customFormat="1">
      <c r="G454" s="288"/>
    </row>
    <row r="455" spans="7:7" s="244" customFormat="1">
      <c r="G455" s="288"/>
    </row>
    <row r="456" spans="7:7" s="244" customFormat="1">
      <c r="G456" s="288"/>
    </row>
    <row r="457" spans="7:7" s="244" customFormat="1">
      <c r="G457" s="288"/>
    </row>
    <row r="458" spans="7:7" s="244" customFormat="1">
      <c r="G458" s="288"/>
    </row>
    <row r="459" spans="7:7" s="244" customFormat="1">
      <c r="G459" s="288"/>
    </row>
    <row r="460" spans="7:7" s="244" customFormat="1">
      <c r="G460" s="288"/>
    </row>
    <row r="461" spans="7:7" s="244" customFormat="1">
      <c r="G461" s="288"/>
    </row>
    <row r="462" spans="7:7" s="244" customFormat="1">
      <c r="G462" s="288"/>
    </row>
    <row r="463" spans="7:7" s="244" customFormat="1">
      <c r="G463" s="288"/>
    </row>
    <row r="464" spans="7:7" s="244" customFormat="1">
      <c r="G464" s="288"/>
    </row>
    <row r="465" spans="7:7" s="244" customFormat="1">
      <c r="G465" s="288"/>
    </row>
    <row r="466" spans="7:7" s="244" customFormat="1">
      <c r="G466" s="288"/>
    </row>
    <row r="467" spans="7:7" s="244" customFormat="1">
      <c r="G467" s="288"/>
    </row>
    <row r="468" spans="7:7" s="244" customFormat="1">
      <c r="G468" s="288"/>
    </row>
    <row r="469" spans="7:7" s="244" customFormat="1">
      <c r="G469" s="288"/>
    </row>
    <row r="470" spans="7:7" s="244" customFormat="1">
      <c r="G470" s="288"/>
    </row>
    <row r="471" spans="7:7" s="244" customFormat="1">
      <c r="G471" s="288"/>
    </row>
    <row r="472" spans="7:7" s="244" customFormat="1">
      <c r="G472" s="288"/>
    </row>
    <row r="473" spans="7:7" s="244" customFormat="1">
      <c r="G473" s="288"/>
    </row>
    <row r="474" spans="7:7" s="244" customFormat="1">
      <c r="G474" s="288"/>
    </row>
    <row r="475" spans="7:7" s="244" customFormat="1">
      <c r="G475" s="288"/>
    </row>
    <row r="476" spans="7:7" s="244" customFormat="1">
      <c r="G476" s="288"/>
    </row>
    <row r="477" spans="7:7" s="244" customFormat="1">
      <c r="G477" s="288"/>
    </row>
    <row r="478" spans="7:7" s="244" customFormat="1">
      <c r="G478" s="288"/>
    </row>
    <row r="479" spans="7:7" s="244" customFormat="1">
      <c r="G479" s="288"/>
    </row>
    <row r="480" spans="7:7" s="244" customFormat="1">
      <c r="G480" s="288"/>
    </row>
    <row r="481" spans="7:7" s="244" customFormat="1">
      <c r="G481" s="288"/>
    </row>
    <row r="482" spans="7:7" s="244" customFormat="1">
      <c r="G482" s="288"/>
    </row>
    <row r="483" spans="7:7" s="244" customFormat="1">
      <c r="G483" s="288"/>
    </row>
    <row r="484" spans="7:7" s="244" customFormat="1">
      <c r="G484" s="288"/>
    </row>
    <row r="485" spans="7:7" s="244" customFormat="1">
      <c r="G485" s="288"/>
    </row>
    <row r="486" spans="7:7" s="244" customFormat="1">
      <c r="G486" s="288"/>
    </row>
    <row r="487" spans="7:7" s="244" customFormat="1">
      <c r="G487" s="288"/>
    </row>
    <row r="488" spans="7:7" s="244" customFormat="1">
      <c r="G488" s="288"/>
    </row>
    <row r="489" spans="7:7" s="244" customFormat="1">
      <c r="G489" s="288"/>
    </row>
    <row r="490" spans="7:7" s="244" customFormat="1">
      <c r="G490" s="288"/>
    </row>
    <row r="491" spans="7:7" s="244" customFormat="1">
      <c r="G491" s="288"/>
    </row>
    <row r="492" spans="7:7" s="244" customFormat="1">
      <c r="G492" s="288"/>
    </row>
    <row r="493" spans="7:7" s="244" customFormat="1">
      <c r="G493" s="288"/>
    </row>
    <row r="494" spans="7:7" s="244" customFormat="1">
      <c r="G494" s="288"/>
    </row>
    <row r="495" spans="7:7" s="244" customFormat="1">
      <c r="G495" s="288"/>
    </row>
    <row r="496" spans="7:7" s="244" customFormat="1">
      <c r="G496" s="288"/>
    </row>
    <row r="497" spans="7:7" s="244" customFormat="1">
      <c r="G497" s="288"/>
    </row>
    <row r="498" spans="7:7" s="244" customFormat="1">
      <c r="G498" s="288"/>
    </row>
    <row r="499" spans="7:7" s="244" customFormat="1">
      <c r="G499" s="288"/>
    </row>
    <row r="500" spans="7:7" s="244" customFormat="1">
      <c r="G500" s="288"/>
    </row>
    <row r="501" spans="7:7" s="244" customFormat="1">
      <c r="G501" s="288"/>
    </row>
    <row r="502" spans="7:7" s="244" customFormat="1">
      <c r="G502" s="288"/>
    </row>
    <row r="503" spans="7:7" s="244" customFormat="1">
      <c r="G503" s="288"/>
    </row>
    <row r="504" spans="7:7" s="244" customFormat="1">
      <c r="G504" s="288"/>
    </row>
    <row r="505" spans="7:7" s="244" customFormat="1">
      <c r="G505" s="288"/>
    </row>
    <row r="506" spans="7:7" s="244" customFormat="1">
      <c r="G506" s="288"/>
    </row>
    <row r="507" spans="7:7" s="244" customFormat="1">
      <c r="G507" s="288"/>
    </row>
    <row r="508" spans="7:7" s="244" customFormat="1">
      <c r="G508" s="288"/>
    </row>
    <row r="509" spans="7:7" s="244" customFormat="1">
      <c r="G509" s="288"/>
    </row>
    <row r="510" spans="7:7" s="244" customFormat="1">
      <c r="G510" s="288"/>
    </row>
    <row r="511" spans="7:7" s="244" customFormat="1">
      <c r="G511" s="288"/>
    </row>
    <row r="512" spans="7:7" s="244" customFormat="1">
      <c r="G512" s="288"/>
    </row>
    <row r="513" spans="7:7" s="244" customFormat="1">
      <c r="G513" s="288"/>
    </row>
    <row r="514" spans="7:7" s="244" customFormat="1">
      <c r="G514" s="288"/>
    </row>
    <row r="515" spans="7:7" s="244" customFormat="1">
      <c r="G515" s="288"/>
    </row>
    <row r="516" spans="7:7" s="244" customFormat="1">
      <c r="G516" s="288"/>
    </row>
    <row r="517" spans="7:7" s="244" customFormat="1">
      <c r="G517" s="288"/>
    </row>
    <row r="518" spans="7:7" s="244" customFormat="1">
      <c r="G518" s="288"/>
    </row>
    <row r="519" spans="7:7" s="244" customFormat="1">
      <c r="G519" s="288"/>
    </row>
    <row r="520" spans="7:7" s="244" customFormat="1">
      <c r="G520" s="288"/>
    </row>
    <row r="521" spans="7:7" s="244" customFormat="1">
      <c r="G521" s="288"/>
    </row>
    <row r="522" spans="7:7" s="244" customFormat="1">
      <c r="G522" s="288"/>
    </row>
    <row r="523" spans="7:7" s="244" customFormat="1">
      <c r="G523" s="288"/>
    </row>
    <row r="524" spans="7:7" s="244" customFormat="1">
      <c r="G524" s="288"/>
    </row>
    <row r="525" spans="7:7" s="244" customFormat="1">
      <c r="G525" s="288"/>
    </row>
    <row r="526" spans="7:7" s="244" customFormat="1">
      <c r="G526" s="288"/>
    </row>
    <row r="527" spans="7:7" s="244" customFormat="1">
      <c r="G527" s="288"/>
    </row>
    <row r="528" spans="7:7" s="244" customFormat="1">
      <c r="G528" s="288"/>
    </row>
    <row r="529" spans="1:9" s="244" customFormat="1">
      <c r="G529" s="288"/>
    </row>
    <row r="530" spans="1:9" s="244" customFormat="1">
      <c r="G530" s="288"/>
    </row>
    <row r="531" spans="1:9" s="244" customFormat="1">
      <c r="G531" s="288"/>
    </row>
    <row r="532" spans="1:9" s="244" customFormat="1">
      <c r="G532" s="288"/>
    </row>
    <row r="533" spans="1:9" s="244" customFormat="1">
      <c r="G533" s="288"/>
    </row>
    <row r="534" spans="1:9" s="244" customFormat="1">
      <c r="G534" s="288"/>
    </row>
    <row r="535" spans="1:9" s="244" customFormat="1">
      <c r="G535" s="288"/>
    </row>
    <row r="536" spans="1:9" s="244" customFormat="1">
      <c r="G536" s="288"/>
    </row>
    <row r="537" spans="1:9" s="244" customFormat="1">
      <c r="A537" s="208"/>
      <c r="B537" s="208"/>
      <c r="C537" s="208"/>
      <c r="D537" s="208"/>
      <c r="E537" s="208"/>
      <c r="F537" s="208"/>
      <c r="G537" s="289"/>
      <c r="H537" s="208"/>
      <c r="I537" s="208"/>
    </row>
    <row r="538" spans="1:9" s="244" customFormat="1">
      <c r="A538" s="208"/>
      <c r="B538" s="208"/>
      <c r="C538" s="208"/>
      <c r="D538" s="208"/>
      <c r="E538" s="208"/>
      <c r="F538" s="208"/>
      <c r="G538" s="289"/>
      <c r="H538" s="208"/>
      <c r="I538" s="208"/>
    </row>
    <row r="539" spans="1:9" s="244" customFormat="1">
      <c r="A539" s="208"/>
      <c r="B539" s="208"/>
      <c r="C539" s="208"/>
      <c r="D539" s="208"/>
      <c r="E539" s="208"/>
      <c r="F539" s="208"/>
      <c r="G539" s="289"/>
      <c r="H539" s="208"/>
      <c r="I539" s="208"/>
    </row>
    <row r="540" spans="1:9" s="244" customFormat="1">
      <c r="A540" s="208"/>
      <c r="B540" s="208"/>
      <c r="C540" s="208"/>
      <c r="D540" s="208"/>
      <c r="E540" s="208"/>
      <c r="F540" s="208"/>
      <c r="G540" s="289"/>
      <c r="H540" s="208"/>
      <c r="I540" s="208"/>
    </row>
    <row r="541" spans="1:9" s="244" customFormat="1">
      <c r="A541" s="208"/>
      <c r="B541" s="208"/>
      <c r="C541" s="208"/>
      <c r="D541" s="208"/>
      <c r="E541" s="208"/>
      <c r="F541" s="208"/>
      <c r="G541" s="289"/>
      <c r="H541" s="208"/>
      <c r="I541" s="208"/>
    </row>
    <row r="542" spans="1:9" s="244" customFormat="1">
      <c r="A542" s="208"/>
      <c r="B542" s="208"/>
      <c r="C542" s="208"/>
      <c r="D542" s="208"/>
      <c r="E542" s="208"/>
      <c r="F542" s="208"/>
      <c r="G542" s="289"/>
      <c r="H542" s="208"/>
      <c r="I542" s="208"/>
    </row>
    <row r="543" spans="1:9" s="244" customFormat="1">
      <c r="A543" s="208"/>
      <c r="B543" s="208"/>
      <c r="C543" s="208"/>
      <c r="D543" s="208"/>
      <c r="E543" s="208"/>
      <c r="F543" s="208"/>
      <c r="G543" s="289"/>
      <c r="H543" s="208"/>
      <c r="I543" s="208"/>
    </row>
    <row r="544" spans="1:9" s="244" customFormat="1">
      <c r="A544" s="208"/>
      <c r="B544" s="208"/>
      <c r="C544" s="208"/>
      <c r="D544" s="208"/>
      <c r="E544" s="208"/>
      <c r="F544" s="208"/>
      <c r="G544" s="289"/>
      <c r="H544" s="208"/>
      <c r="I544" s="208"/>
    </row>
    <row r="545" spans="1:9" s="244" customFormat="1">
      <c r="A545" s="208"/>
      <c r="B545" s="208"/>
      <c r="C545" s="208"/>
      <c r="D545" s="208"/>
      <c r="E545" s="208"/>
      <c r="F545" s="208"/>
      <c r="G545" s="289"/>
      <c r="H545" s="208"/>
      <c r="I545" s="208"/>
    </row>
    <row r="546" spans="1:9" s="244" customFormat="1">
      <c r="A546" s="208"/>
      <c r="B546" s="208"/>
      <c r="C546" s="208"/>
      <c r="D546" s="208"/>
      <c r="E546" s="208"/>
      <c r="F546" s="208"/>
      <c r="G546" s="289"/>
      <c r="H546" s="208"/>
      <c r="I546" s="208"/>
    </row>
    <row r="547" spans="1:9" s="244" customFormat="1">
      <c r="A547" s="208"/>
      <c r="B547" s="208"/>
      <c r="C547" s="208"/>
      <c r="D547" s="208"/>
      <c r="E547" s="208"/>
      <c r="F547" s="208"/>
      <c r="G547" s="289"/>
      <c r="H547" s="208"/>
      <c r="I547" s="208"/>
    </row>
    <row r="548" spans="1:9" s="244" customFormat="1">
      <c r="A548" s="208"/>
      <c r="B548" s="208"/>
      <c r="C548" s="208"/>
      <c r="D548" s="208"/>
      <c r="E548" s="208"/>
      <c r="F548" s="208"/>
      <c r="G548" s="289"/>
      <c r="H548" s="208"/>
      <c r="I548" s="208"/>
    </row>
    <row r="549" spans="1:9" s="244" customFormat="1">
      <c r="A549" s="208"/>
      <c r="B549" s="208"/>
      <c r="C549" s="208"/>
      <c r="D549" s="208"/>
      <c r="E549" s="208"/>
      <c r="F549" s="208"/>
      <c r="G549" s="289"/>
      <c r="H549" s="208"/>
      <c r="I549" s="208"/>
    </row>
    <row r="550" spans="1:9" s="244" customFormat="1">
      <c r="A550" s="208"/>
      <c r="B550" s="208"/>
      <c r="C550" s="208"/>
      <c r="D550" s="208"/>
      <c r="E550" s="208"/>
      <c r="F550" s="208"/>
      <c r="G550" s="289"/>
      <c r="H550" s="208"/>
      <c r="I550" s="208"/>
    </row>
    <row r="551" spans="1:9" s="244" customFormat="1">
      <c r="A551" s="208"/>
      <c r="B551" s="208"/>
      <c r="C551" s="208"/>
      <c r="D551" s="208"/>
      <c r="E551" s="208"/>
      <c r="F551" s="208"/>
      <c r="G551" s="289"/>
      <c r="H551" s="208"/>
      <c r="I551" s="208"/>
    </row>
    <row r="552" spans="1:9" s="244" customFormat="1">
      <c r="A552" s="208"/>
      <c r="B552" s="208"/>
      <c r="C552" s="208"/>
      <c r="D552" s="208"/>
      <c r="E552" s="208"/>
      <c r="F552" s="208"/>
      <c r="G552" s="289"/>
      <c r="H552" s="208"/>
      <c r="I552" s="208"/>
    </row>
    <row r="553" spans="1:9" s="244" customFormat="1">
      <c r="A553" s="208"/>
      <c r="B553" s="208"/>
      <c r="C553" s="208"/>
      <c r="D553" s="208"/>
      <c r="E553" s="208"/>
      <c r="F553" s="208"/>
      <c r="G553" s="289"/>
      <c r="H553" s="208"/>
      <c r="I553" s="208"/>
    </row>
  </sheetData>
  <sheetProtection sheet="1" objects="1" scenarios="1"/>
  <customSheetViews>
    <customSheetView guid="{52CD16EA-6A0A-4D86-B11B-631248FD7960}" scale="55" showGridLines="0" showRuler="0">
      <selection activeCell="M31" sqref="M31"/>
      <pageMargins left="0.7" right="0.7" top="0.5" bottom="0.5" header="0.3" footer="0.3"/>
      <pageSetup orientation="portrait" r:id="rId1"/>
    </customSheetView>
  </customSheetViews>
  <mergeCells count="41">
    <mergeCell ref="A4:I5"/>
    <mergeCell ref="A6:F6"/>
    <mergeCell ref="A16:B16"/>
    <mergeCell ref="A17:B17"/>
    <mergeCell ref="A14:I14"/>
    <mergeCell ref="A8:B8"/>
    <mergeCell ref="A9:B9"/>
    <mergeCell ref="C15:F15"/>
    <mergeCell ref="C16:F16"/>
    <mergeCell ref="C17:F17"/>
    <mergeCell ref="A7:I7"/>
    <mergeCell ref="C8:F8"/>
    <mergeCell ref="C9:F9"/>
    <mergeCell ref="A10:I10"/>
    <mergeCell ref="A13:I13"/>
    <mergeCell ref="A11:B11"/>
    <mergeCell ref="G37:H37"/>
    <mergeCell ref="G27:I27"/>
    <mergeCell ref="G35:H35"/>
    <mergeCell ref="A31:C31"/>
    <mergeCell ref="A30:C30"/>
    <mergeCell ref="A29:C29"/>
    <mergeCell ref="A28:C28"/>
    <mergeCell ref="A27:C27"/>
    <mergeCell ref="C23:F23"/>
    <mergeCell ref="C19:F19"/>
    <mergeCell ref="C20:F20"/>
    <mergeCell ref="A23:B23"/>
    <mergeCell ref="A25:B25"/>
    <mergeCell ref="C25:F25"/>
    <mergeCell ref="A24:B24"/>
    <mergeCell ref="C24:F24"/>
    <mergeCell ref="C11:F11"/>
    <mergeCell ref="A19:B19"/>
    <mergeCell ref="C22:F22"/>
    <mergeCell ref="A21:B21"/>
    <mergeCell ref="A22:B22"/>
    <mergeCell ref="A20:B20"/>
    <mergeCell ref="A18:I18"/>
    <mergeCell ref="C21:F21"/>
    <mergeCell ref="A15:B15"/>
  </mergeCells>
  <pageMargins left="0.5" right="0.5" top="0.5" bottom="0.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421"/>
  <sheetViews>
    <sheetView showGridLines="0" showRowColHeaders="0" topLeftCell="J6" zoomScaleNormal="100" zoomScalePageLayoutView="55" workbookViewId="0">
      <selection activeCell="O31" sqref="O31"/>
    </sheetView>
  </sheetViews>
  <sheetFormatPr defaultRowHeight="13.2"/>
  <cols>
    <col min="1" max="1" width="8.88671875" style="208"/>
    <col min="2" max="2" width="14.44140625" style="208" customWidth="1"/>
    <col min="3" max="3" width="8.88671875" style="208"/>
    <col min="4" max="4" width="10.109375" style="208" bestFit="1" customWidth="1"/>
    <col min="5" max="5" width="10" style="208" bestFit="1" customWidth="1"/>
    <col min="6" max="7" width="4.5546875" style="266" hidden="1" customWidth="1"/>
    <col min="8" max="9" width="6.6640625" style="271" hidden="1" customWidth="1"/>
    <col min="10" max="10" width="6.6640625" style="276" customWidth="1"/>
    <col min="11" max="11" width="8.88671875" style="208"/>
    <col min="12" max="12" width="14.44140625" style="208" customWidth="1"/>
    <col min="13" max="15" width="8.88671875" style="208"/>
    <col min="16" max="16" width="5.109375" style="208" hidden="1" customWidth="1"/>
    <col min="17" max="17" width="5.5546875" style="266" hidden="1" customWidth="1"/>
    <col min="18" max="18" width="6.6640625" style="271" hidden="1" customWidth="1"/>
    <col min="19" max="19" width="6.109375" style="271" hidden="1" customWidth="1"/>
    <col min="20" max="20" width="7.6640625" style="208" customWidth="1"/>
    <col min="21" max="119" width="9.109375" style="77"/>
  </cols>
  <sheetData>
    <row r="1" spans="1:119" ht="30">
      <c r="A1" s="212" t="s">
        <v>130</v>
      </c>
      <c r="B1" s="222"/>
      <c r="C1" s="222"/>
      <c r="D1" s="222"/>
      <c r="E1" s="222"/>
      <c r="F1" s="260"/>
      <c r="G1" s="260"/>
      <c r="H1" s="268"/>
      <c r="I1" s="268"/>
      <c r="J1" s="274"/>
      <c r="K1" s="222"/>
      <c r="L1" s="222"/>
      <c r="M1" s="222"/>
      <c r="N1" s="222"/>
      <c r="O1" s="222"/>
      <c r="P1" s="222"/>
      <c r="Q1" s="260"/>
      <c r="R1" s="268"/>
      <c r="S1" s="268"/>
      <c r="T1" s="222"/>
    </row>
    <row r="2" spans="1:119" ht="20.399999999999999">
      <c r="A2" s="213" t="s">
        <v>167</v>
      </c>
      <c r="B2" s="222"/>
      <c r="C2" s="222"/>
      <c r="D2" s="222"/>
      <c r="E2" s="222"/>
      <c r="F2" s="260"/>
      <c r="G2" s="260"/>
      <c r="H2" s="268"/>
      <c r="I2" s="268"/>
      <c r="J2" s="274"/>
      <c r="K2" s="222"/>
      <c r="L2" s="222"/>
      <c r="M2" s="222"/>
      <c r="N2" s="222"/>
      <c r="O2" s="222"/>
      <c r="P2" s="222"/>
      <c r="Q2" s="260"/>
      <c r="R2" s="268"/>
      <c r="S2" s="268"/>
      <c r="T2" s="222"/>
    </row>
    <row r="3" spans="1:119">
      <c r="A3" s="222"/>
      <c r="B3" s="222"/>
      <c r="C3" s="222"/>
      <c r="D3" s="222"/>
      <c r="E3" s="222"/>
      <c r="F3" s="260"/>
      <c r="G3" s="260"/>
      <c r="H3" s="268"/>
      <c r="I3" s="268"/>
      <c r="J3" s="274"/>
      <c r="K3" s="222"/>
      <c r="L3" s="222"/>
      <c r="M3" s="222"/>
      <c r="N3" s="222"/>
      <c r="O3" s="222"/>
      <c r="P3" s="222"/>
      <c r="Q3" s="260"/>
      <c r="R3" s="268"/>
      <c r="S3" s="268"/>
      <c r="T3" s="222"/>
    </row>
    <row r="4" spans="1:119">
      <c r="A4" s="222"/>
      <c r="B4" s="222"/>
      <c r="C4" s="222"/>
      <c r="D4" s="222"/>
      <c r="E4" s="222"/>
      <c r="F4" s="260"/>
      <c r="G4" s="260"/>
      <c r="H4" s="268"/>
      <c r="I4" s="268"/>
      <c r="J4" s="274"/>
      <c r="K4" s="222"/>
      <c r="L4" s="222"/>
      <c r="M4" s="222"/>
      <c r="N4" s="222"/>
      <c r="O4" s="222"/>
      <c r="P4" s="222"/>
      <c r="Q4" s="260"/>
      <c r="R4" s="268"/>
      <c r="S4" s="268"/>
      <c r="T4" s="222"/>
    </row>
    <row r="5" spans="1:119" s="207" customFormat="1">
      <c r="A5" s="222"/>
      <c r="B5" s="222"/>
      <c r="C5" s="222"/>
      <c r="D5" s="222"/>
      <c r="E5" s="222"/>
      <c r="F5" s="260"/>
      <c r="G5" s="260"/>
      <c r="H5" s="268"/>
      <c r="I5" s="268"/>
      <c r="J5" s="274"/>
      <c r="K5" s="222"/>
      <c r="L5" s="222"/>
      <c r="M5" s="222"/>
      <c r="N5" s="222"/>
      <c r="O5" s="222"/>
      <c r="P5" s="222"/>
      <c r="Q5" s="260"/>
      <c r="R5" s="268"/>
      <c r="S5" s="268"/>
      <c r="T5" s="222"/>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row>
    <row r="6" spans="1:119" s="207" customFormat="1">
      <c r="A6" s="222"/>
      <c r="B6" s="222"/>
      <c r="C6" s="222"/>
      <c r="D6" s="222"/>
      <c r="E6" s="222"/>
      <c r="F6" s="260"/>
      <c r="G6" s="260"/>
      <c r="H6" s="268"/>
      <c r="I6" s="268"/>
      <c r="J6" s="274"/>
      <c r="K6" s="222"/>
      <c r="L6" s="222"/>
      <c r="M6" s="222"/>
      <c r="N6" s="222"/>
      <c r="O6" s="222"/>
      <c r="P6" s="222"/>
      <c r="Q6" s="260"/>
      <c r="R6" s="268"/>
      <c r="S6" s="268"/>
      <c r="T6" s="222"/>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row>
    <row r="7" spans="1:119">
      <c r="A7" s="405" t="s">
        <v>154</v>
      </c>
      <c r="B7" s="405"/>
      <c r="C7" s="215" t="s">
        <v>2</v>
      </c>
      <c r="D7" s="215" t="s">
        <v>156</v>
      </c>
      <c r="E7" s="216" t="s">
        <v>157</v>
      </c>
      <c r="F7" s="267" t="s">
        <v>159</v>
      </c>
      <c r="G7" s="261"/>
      <c r="H7" s="269" t="s">
        <v>160</v>
      </c>
      <c r="I7" s="277"/>
      <c r="J7" s="278"/>
      <c r="K7" s="405" t="s">
        <v>155</v>
      </c>
      <c r="L7" s="405"/>
      <c r="M7" s="216" t="s">
        <v>2</v>
      </c>
      <c r="N7" s="216" t="s">
        <v>156</v>
      </c>
      <c r="O7" s="216" t="s">
        <v>157</v>
      </c>
      <c r="P7" s="258" t="s">
        <v>159</v>
      </c>
      <c r="Q7" s="261"/>
      <c r="R7" s="269" t="s">
        <v>160</v>
      </c>
      <c r="S7" s="269"/>
      <c r="T7" s="257" t="s">
        <v>158</v>
      </c>
    </row>
    <row r="8" spans="1:119">
      <c r="A8" s="425"/>
      <c r="B8" s="425"/>
      <c r="C8" s="255"/>
      <c r="D8" s="255"/>
      <c r="E8" s="255"/>
      <c r="F8" s="262">
        <f>IF(T8=$T$29,(C8*D8)/1000,$O$33*(C8*D8)/1000)</f>
        <v>0</v>
      </c>
      <c r="G8" s="262">
        <f>C8*D8/1000</f>
        <v>0</v>
      </c>
      <c r="H8" s="259">
        <f>IF(T8=$T$29,(C8*D8*E8)/1000,$O$32*(C8*D8*E8)/1000)</f>
        <v>0</v>
      </c>
      <c r="I8" s="259">
        <f>C8*D8*E8/1000</f>
        <v>0</v>
      </c>
      <c r="J8" s="275"/>
      <c r="K8" s="425"/>
      <c r="L8" s="425"/>
      <c r="M8" s="255"/>
      <c r="N8" s="255"/>
      <c r="O8" s="255"/>
      <c r="P8" s="259">
        <f>IF(T8=$T$29,(M8*N8)/1000,$O$33*(M8*N8)/1000)</f>
        <v>0</v>
      </c>
      <c r="Q8" s="262">
        <f>M8*N8/1000</f>
        <v>0</v>
      </c>
      <c r="R8" s="259">
        <f>IF(T8=$T$29,(M8*N8*O8)/1000,$O$32*(M8*N8*O8)/1000)</f>
        <v>0</v>
      </c>
      <c r="S8" s="259">
        <f>M8*N8*O8/1000</f>
        <v>0</v>
      </c>
      <c r="T8" s="256"/>
    </row>
    <row r="9" spans="1:119" ht="12.75" customHeight="1">
      <c r="A9" s="425"/>
      <c r="B9" s="425"/>
      <c r="C9" s="255"/>
      <c r="D9" s="255"/>
      <c r="E9" s="255"/>
      <c r="F9" s="262">
        <f t="shared" ref="F9:F25" si="0">IF(T9=$T$29,(C9*D9)/1000,$O$33*(C9*D9)/1000)</f>
        <v>0</v>
      </c>
      <c r="G9" s="262">
        <f t="shared" ref="G9:G25" si="1">C9*D9/1000</f>
        <v>0</v>
      </c>
      <c r="H9" s="259">
        <f t="shared" ref="H9:H25" si="2">IF(T9=$T$29,(C9*D9*E9)/1000,$O$32*(C9*D9*E9)/1000)</f>
        <v>0</v>
      </c>
      <c r="I9" s="259">
        <f t="shared" ref="I9:I25" si="3">C9*D9*E9/1000</f>
        <v>0</v>
      </c>
      <c r="J9" s="275"/>
      <c r="K9" s="425"/>
      <c r="L9" s="425"/>
      <c r="M9" s="255"/>
      <c r="N9" s="255"/>
      <c r="O9" s="255"/>
      <c r="P9" s="259">
        <f t="shared" ref="P9:P25" si="4">IF(T9=$T$29,(M9*N9)/1000,$O$33*(M9*N9)/1000)</f>
        <v>0</v>
      </c>
      <c r="Q9" s="262">
        <f t="shared" ref="Q9:Q25" si="5">M9*N9/1000</f>
        <v>0</v>
      </c>
      <c r="R9" s="259">
        <f t="shared" ref="R9:R25" si="6">IF(T9=$T$29,(M9*N9*O9)/1000,$O$32*(M9*N9*O9)/1000)</f>
        <v>0</v>
      </c>
      <c r="S9" s="259">
        <f t="shared" ref="S9:S25" si="7">M9*N9*O9/1000</f>
        <v>0</v>
      </c>
      <c r="T9" s="256"/>
    </row>
    <row r="10" spans="1:119">
      <c r="A10" s="425"/>
      <c r="B10" s="425"/>
      <c r="C10" s="255"/>
      <c r="D10" s="255"/>
      <c r="E10" s="255"/>
      <c r="F10" s="262">
        <f t="shared" si="0"/>
        <v>0</v>
      </c>
      <c r="G10" s="262">
        <f t="shared" si="1"/>
        <v>0</v>
      </c>
      <c r="H10" s="259">
        <f t="shared" si="2"/>
        <v>0</v>
      </c>
      <c r="I10" s="259">
        <f t="shared" si="3"/>
        <v>0</v>
      </c>
      <c r="J10" s="275"/>
      <c r="K10" s="425"/>
      <c r="L10" s="425"/>
      <c r="M10" s="255"/>
      <c r="N10" s="255"/>
      <c r="O10" s="255"/>
      <c r="P10" s="259">
        <f t="shared" si="4"/>
        <v>0</v>
      </c>
      <c r="Q10" s="262">
        <f t="shared" si="5"/>
        <v>0</v>
      </c>
      <c r="R10" s="259">
        <f t="shared" si="6"/>
        <v>0</v>
      </c>
      <c r="S10" s="259">
        <f t="shared" si="7"/>
        <v>0</v>
      </c>
      <c r="T10" s="256"/>
    </row>
    <row r="11" spans="1:119">
      <c r="A11" s="425"/>
      <c r="B11" s="425"/>
      <c r="C11" s="255"/>
      <c r="D11" s="255"/>
      <c r="E11" s="255"/>
      <c r="F11" s="262">
        <f t="shared" si="0"/>
        <v>0</v>
      </c>
      <c r="G11" s="262">
        <f t="shared" si="1"/>
        <v>0</v>
      </c>
      <c r="H11" s="259">
        <f t="shared" si="2"/>
        <v>0</v>
      </c>
      <c r="I11" s="259">
        <f t="shared" si="3"/>
        <v>0</v>
      </c>
      <c r="J11" s="275"/>
      <c r="K11" s="425"/>
      <c r="L11" s="425"/>
      <c r="M11" s="255"/>
      <c r="N11" s="255"/>
      <c r="O11" s="255"/>
      <c r="P11" s="259">
        <f t="shared" si="4"/>
        <v>0</v>
      </c>
      <c r="Q11" s="262">
        <f t="shared" si="5"/>
        <v>0</v>
      </c>
      <c r="R11" s="259">
        <f t="shared" si="6"/>
        <v>0</v>
      </c>
      <c r="S11" s="259">
        <f t="shared" si="7"/>
        <v>0</v>
      </c>
      <c r="T11" s="256"/>
    </row>
    <row r="12" spans="1:119">
      <c r="A12" s="425"/>
      <c r="B12" s="425"/>
      <c r="C12" s="255"/>
      <c r="D12" s="255"/>
      <c r="E12" s="255"/>
      <c r="F12" s="262">
        <f t="shared" si="0"/>
        <v>0</v>
      </c>
      <c r="G12" s="262">
        <f t="shared" si="1"/>
        <v>0</v>
      </c>
      <c r="H12" s="259">
        <f t="shared" si="2"/>
        <v>0</v>
      </c>
      <c r="I12" s="259">
        <f t="shared" si="3"/>
        <v>0</v>
      </c>
      <c r="J12" s="275"/>
      <c r="K12" s="425"/>
      <c r="L12" s="425"/>
      <c r="M12" s="255"/>
      <c r="N12" s="255"/>
      <c r="O12" s="255"/>
      <c r="P12" s="259">
        <f t="shared" si="4"/>
        <v>0</v>
      </c>
      <c r="Q12" s="262">
        <f t="shared" si="5"/>
        <v>0</v>
      </c>
      <c r="R12" s="259">
        <f t="shared" si="6"/>
        <v>0</v>
      </c>
      <c r="S12" s="259">
        <f t="shared" si="7"/>
        <v>0</v>
      </c>
      <c r="T12" s="256"/>
    </row>
    <row r="13" spans="1:119">
      <c r="A13" s="425"/>
      <c r="B13" s="425"/>
      <c r="C13" s="255"/>
      <c r="D13" s="255"/>
      <c r="E13" s="255"/>
      <c r="F13" s="262">
        <f t="shared" si="0"/>
        <v>0</v>
      </c>
      <c r="G13" s="262">
        <f t="shared" si="1"/>
        <v>0</v>
      </c>
      <c r="H13" s="259">
        <f t="shared" si="2"/>
        <v>0</v>
      </c>
      <c r="I13" s="259">
        <f t="shared" si="3"/>
        <v>0</v>
      </c>
      <c r="J13" s="275"/>
      <c r="K13" s="425"/>
      <c r="L13" s="425"/>
      <c r="M13" s="255"/>
      <c r="N13" s="255"/>
      <c r="O13" s="255"/>
      <c r="P13" s="259">
        <f t="shared" si="4"/>
        <v>0</v>
      </c>
      <c r="Q13" s="262">
        <f t="shared" si="5"/>
        <v>0</v>
      </c>
      <c r="R13" s="259">
        <f t="shared" si="6"/>
        <v>0</v>
      </c>
      <c r="S13" s="259">
        <f t="shared" si="7"/>
        <v>0</v>
      </c>
      <c r="T13" s="256"/>
    </row>
    <row r="14" spans="1:119">
      <c r="A14" s="425"/>
      <c r="B14" s="425"/>
      <c r="C14" s="255"/>
      <c r="D14" s="255"/>
      <c r="E14" s="255"/>
      <c r="F14" s="262">
        <f t="shared" si="0"/>
        <v>0</v>
      </c>
      <c r="G14" s="262">
        <f t="shared" si="1"/>
        <v>0</v>
      </c>
      <c r="H14" s="259">
        <f t="shared" si="2"/>
        <v>0</v>
      </c>
      <c r="I14" s="259">
        <f t="shared" si="3"/>
        <v>0</v>
      </c>
      <c r="J14" s="275"/>
      <c r="K14" s="425"/>
      <c r="L14" s="425"/>
      <c r="M14" s="255"/>
      <c r="N14" s="255"/>
      <c r="O14" s="255"/>
      <c r="P14" s="259">
        <f t="shared" si="4"/>
        <v>0</v>
      </c>
      <c r="Q14" s="262">
        <f t="shared" si="5"/>
        <v>0</v>
      </c>
      <c r="R14" s="259">
        <f t="shared" si="6"/>
        <v>0</v>
      </c>
      <c r="S14" s="259">
        <f t="shared" si="7"/>
        <v>0</v>
      </c>
      <c r="T14" s="256"/>
    </row>
    <row r="15" spans="1:119">
      <c r="A15" s="425"/>
      <c r="B15" s="425"/>
      <c r="C15" s="255"/>
      <c r="D15" s="255"/>
      <c r="E15" s="255"/>
      <c r="F15" s="262">
        <f t="shared" si="0"/>
        <v>0</v>
      </c>
      <c r="G15" s="262">
        <f t="shared" si="1"/>
        <v>0</v>
      </c>
      <c r="H15" s="259">
        <f t="shared" si="2"/>
        <v>0</v>
      </c>
      <c r="I15" s="259">
        <f t="shared" si="3"/>
        <v>0</v>
      </c>
      <c r="J15" s="275"/>
      <c r="K15" s="425"/>
      <c r="L15" s="425"/>
      <c r="M15" s="255"/>
      <c r="N15" s="255"/>
      <c r="O15" s="255"/>
      <c r="P15" s="259">
        <f t="shared" si="4"/>
        <v>0</v>
      </c>
      <c r="Q15" s="262">
        <f t="shared" si="5"/>
        <v>0</v>
      </c>
      <c r="R15" s="259">
        <f t="shared" si="6"/>
        <v>0</v>
      </c>
      <c r="S15" s="259">
        <f t="shared" si="7"/>
        <v>0</v>
      </c>
      <c r="T15" s="256"/>
    </row>
    <row r="16" spans="1:119">
      <c r="A16" s="425"/>
      <c r="B16" s="425"/>
      <c r="C16" s="255"/>
      <c r="D16" s="255"/>
      <c r="E16" s="255"/>
      <c r="F16" s="262">
        <f>IF(T16=$T$29,(C16*D16)/1000,$O$33*(C16*D16)/1000)</f>
        <v>0</v>
      </c>
      <c r="G16" s="262">
        <f t="shared" si="1"/>
        <v>0</v>
      </c>
      <c r="H16" s="259">
        <f t="shared" si="2"/>
        <v>0</v>
      </c>
      <c r="I16" s="259">
        <f t="shared" si="3"/>
        <v>0</v>
      </c>
      <c r="J16" s="275"/>
      <c r="K16" s="425"/>
      <c r="L16" s="425"/>
      <c r="M16" s="255"/>
      <c r="N16" s="255"/>
      <c r="O16" s="255"/>
      <c r="P16" s="259">
        <f t="shared" si="4"/>
        <v>0</v>
      </c>
      <c r="Q16" s="262">
        <f t="shared" si="5"/>
        <v>0</v>
      </c>
      <c r="R16" s="259">
        <f t="shared" si="6"/>
        <v>0</v>
      </c>
      <c r="S16" s="259">
        <f t="shared" si="7"/>
        <v>0</v>
      </c>
      <c r="T16" s="256"/>
    </row>
    <row r="17" spans="1:20">
      <c r="A17" s="425"/>
      <c r="B17" s="425"/>
      <c r="C17" s="255"/>
      <c r="D17" s="255"/>
      <c r="E17" s="255"/>
      <c r="F17" s="262">
        <f t="shared" si="0"/>
        <v>0</v>
      </c>
      <c r="G17" s="262">
        <f t="shared" si="1"/>
        <v>0</v>
      </c>
      <c r="H17" s="259">
        <f t="shared" si="2"/>
        <v>0</v>
      </c>
      <c r="I17" s="259">
        <f t="shared" si="3"/>
        <v>0</v>
      </c>
      <c r="J17" s="275"/>
      <c r="K17" s="425"/>
      <c r="L17" s="425"/>
      <c r="M17" s="255"/>
      <c r="N17" s="255"/>
      <c r="O17" s="255"/>
      <c r="P17" s="259">
        <f t="shared" si="4"/>
        <v>0</v>
      </c>
      <c r="Q17" s="262">
        <f t="shared" si="5"/>
        <v>0</v>
      </c>
      <c r="R17" s="259">
        <f t="shared" si="6"/>
        <v>0</v>
      </c>
      <c r="S17" s="259">
        <f t="shared" si="7"/>
        <v>0</v>
      </c>
      <c r="T17" s="256"/>
    </row>
    <row r="18" spans="1:20">
      <c r="A18" s="425"/>
      <c r="B18" s="425"/>
      <c r="C18" s="255"/>
      <c r="D18" s="255"/>
      <c r="E18" s="255"/>
      <c r="F18" s="262">
        <f t="shared" si="0"/>
        <v>0</v>
      </c>
      <c r="G18" s="262">
        <f t="shared" si="1"/>
        <v>0</v>
      </c>
      <c r="H18" s="259">
        <f t="shared" si="2"/>
        <v>0</v>
      </c>
      <c r="I18" s="259">
        <f t="shared" si="3"/>
        <v>0</v>
      </c>
      <c r="J18" s="275"/>
      <c r="K18" s="425"/>
      <c r="L18" s="425"/>
      <c r="M18" s="255"/>
      <c r="N18" s="255"/>
      <c r="O18" s="255"/>
      <c r="P18" s="259">
        <f t="shared" si="4"/>
        <v>0</v>
      </c>
      <c r="Q18" s="262">
        <f t="shared" si="5"/>
        <v>0</v>
      </c>
      <c r="R18" s="259">
        <f t="shared" si="6"/>
        <v>0</v>
      </c>
      <c r="S18" s="259">
        <f t="shared" si="7"/>
        <v>0</v>
      </c>
      <c r="T18" s="256"/>
    </row>
    <row r="19" spans="1:20">
      <c r="A19" s="425"/>
      <c r="B19" s="425"/>
      <c r="C19" s="255"/>
      <c r="D19" s="255"/>
      <c r="E19" s="255"/>
      <c r="F19" s="262">
        <f>IF(T19=$T$29,(C19*D19)/1000,$O$33*(C19*D19)/1000)</f>
        <v>0</v>
      </c>
      <c r="G19" s="262">
        <f t="shared" si="1"/>
        <v>0</v>
      </c>
      <c r="H19" s="259">
        <f t="shared" si="2"/>
        <v>0</v>
      </c>
      <c r="I19" s="259">
        <f t="shared" si="3"/>
        <v>0</v>
      </c>
      <c r="J19" s="275"/>
      <c r="K19" s="425"/>
      <c r="L19" s="425"/>
      <c r="M19" s="255"/>
      <c r="N19" s="255"/>
      <c r="O19" s="255"/>
      <c r="P19" s="259">
        <f t="shared" si="4"/>
        <v>0</v>
      </c>
      <c r="Q19" s="262">
        <f t="shared" si="5"/>
        <v>0</v>
      </c>
      <c r="R19" s="259">
        <f t="shared" si="6"/>
        <v>0</v>
      </c>
      <c r="S19" s="259">
        <f t="shared" si="7"/>
        <v>0</v>
      </c>
      <c r="T19" s="256"/>
    </row>
    <row r="20" spans="1:20">
      <c r="A20" s="425"/>
      <c r="B20" s="425"/>
      <c r="C20" s="255"/>
      <c r="D20" s="255"/>
      <c r="E20" s="255"/>
      <c r="F20" s="262">
        <f t="shared" si="0"/>
        <v>0</v>
      </c>
      <c r="G20" s="262">
        <f t="shared" si="1"/>
        <v>0</v>
      </c>
      <c r="H20" s="259">
        <f t="shared" si="2"/>
        <v>0</v>
      </c>
      <c r="I20" s="259">
        <f t="shared" si="3"/>
        <v>0</v>
      </c>
      <c r="J20" s="275"/>
      <c r="K20" s="425"/>
      <c r="L20" s="425"/>
      <c r="M20" s="255"/>
      <c r="N20" s="255"/>
      <c r="O20" s="255"/>
      <c r="P20" s="259">
        <f t="shared" si="4"/>
        <v>0</v>
      </c>
      <c r="Q20" s="262">
        <f t="shared" si="5"/>
        <v>0</v>
      </c>
      <c r="R20" s="259">
        <f t="shared" si="6"/>
        <v>0</v>
      </c>
      <c r="S20" s="259">
        <f t="shared" si="7"/>
        <v>0</v>
      </c>
      <c r="T20" s="256"/>
    </row>
    <row r="21" spans="1:20">
      <c r="A21" s="425"/>
      <c r="B21" s="425"/>
      <c r="C21" s="255"/>
      <c r="D21" s="255"/>
      <c r="E21" s="255"/>
      <c r="F21" s="262">
        <f t="shared" si="0"/>
        <v>0</v>
      </c>
      <c r="G21" s="262">
        <f t="shared" si="1"/>
        <v>0</v>
      </c>
      <c r="H21" s="259">
        <f t="shared" si="2"/>
        <v>0</v>
      </c>
      <c r="I21" s="259">
        <f t="shared" si="3"/>
        <v>0</v>
      </c>
      <c r="J21" s="275"/>
      <c r="K21" s="425"/>
      <c r="L21" s="425"/>
      <c r="M21" s="255"/>
      <c r="N21" s="255"/>
      <c r="O21" s="255"/>
      <c r="P21" s="259">
        <f t="shared" si="4"/>
        <v>0</v>
      </c>
      <c r="Q21" s="262">
        <f t="shared" si="5"/>
        <v>0</v>
      </c>
      <c r="R21" s="259">
        <f t="shared" si="6"/>
        <v>0</v>
      </c>
      <c r="S21" s="259">
        <f t="shared" si="7"/>
        <v>0</v>
      </c>
      <c r="T21" s="256"/>
    </row>
    <row r="22" spans="1:20">
      <c r="A22" s="425"/>
      <c r="B22" s="425"/>
      <c r="C22" s="255"/>
      <c r="D22" s="255"/>
      <c r="E22" s="255"/>
      <c r="F22" s="262">
        <f t="shared" si="0"/>
        <v>0</v>
      </c>
      <c r="G22" s="262">
        <f t="shared" si="1"/>
        <v>0</v>
      </c>
      <c r="H22" s="259">
        <f t="shared" si="2"/>
        <v>0</v>
      </c>
      <c r="I22" s="259">
        <f t="shared" si="3"/>
        <v>0</v>
      </c>
      <c r="J22" s="275"/>
      <c r="K22" s="425"/>
      <c r="L22" s="425"/>
      <c r="M22" s="255"/>
      <c r="N22" s="255"/>
      <c r="O22" s="255"/>
      <c r="P22" s="259">
        <f t="shared" si="4"/>
        <v>0</v>
      </c>
      <c r="Q22" s="262">
        <f t="shared" si="5"/>
        <v>0</v>
      </c>
      <c r="R22" s="259">
        <f t="shared" si="6"/>
        <v>0</v>
      </c>
      <c r="S22" s="259">
        <f t="shared" si="7"/>
        <v>0</v>
      </c>
      <c r="T22" s="256"/>
    </row>
    <row r="23" spans="1:20">
      <c r="A23" s="425"/>
      <c r="B23" s="425"/>
      <c r="C23" s="255"/>
      <c r="D23" s="255"/>
      <c r="E23" s="255"/>
      <c r="F23" s="262">
        <f t="shared" si="0"/>
        <v>0</v>
      </c>
      <c r="G23" s="262">
        <f t="shared" si="1"/>
        <v>0</v>
      </c>
      <c r="H23" s="259">
        <f t="shared" si="2"/>
        <v>0</v>
      </c>
      <c r="I23" s="259">
        <f t="shared" si="3"/>
        <v>0</v>
      </c>
      <c r="J23" s="275"/>
      <c r="K23" s="425"/>
      <c r="L23" s="425"/>
      <c r="M23" s="255"/>
      <c r="N23" s="255"/>
      <c r="O23" s="255"/>
      <c r="P23" s="259">
        <f t="shared" si="4"/>
        <v>0</v>
      </c>
      <c r="Q23" s="262">
        <f t="shared" si="5"/>
        <v>0</v>
      </c>
      <c r="R23" s="259">
        <f t="shared" si="6"/>
        <v>0</v>
      </c>
      <c r="S23" s="259">
        <f t="shared" si="7"/>
        <v>0</v>
      </c>
      <c r="T23" s="256"/>
    </row>
    <row r="24" spans="1:20">
      <c r="A24" s="425"/>
      <c r="B24" s="425"/>
      <c r="C24" s="255"/>
      <c r="D24" s="255"/>
      <c r="E24" s="255"/>
      <c r="F24" s="262">
        <f t="shared" si="0"/>
        <v>0</v>
      </c>
      <c r="G24" s="262">
        <f t="shared" si="1"/>
        <v>0</v>
      </c>
      <c r="H24" s="259">
        <f t="shared" si="2"/>
        <v>0</v>
      </c>
      <c r="I24" s="259">
        <f t="shared" si="3"/>
        <v>0</v>
      </c>
      <c r="J24" s="275"/>
      <c r="K24" s="425"/>
      <c r="L24" s="425"/>
      <c r="M24" s="255"/>
      <c r="N24" s="255"/>
      <c r="O24" s="255"/>
      <c r="P24" s="259">
        <f t="shared" si="4"/>
        <v>0</v>
      </c>
      <c r="Q24" s="262">
        <f t="shared" si="5"/>
        <v>0</v>
      </c>
      <c r="R24" s="259">
        <f t="shared" si="6"/>
        <v>0</v>
      </c>
      <c r="S24" s="259">
        <f t="shared" si="7"/>
        <v>0</v>
      </c>
      <c r="T24" s="256"/>
    </row>
    <row r="25" spans="1:20">
      <c r="A25" s="425"/>
      <c r="B25" s="425"/>
      <c r="C25" s="255"/>
      <c r="D25" s="255"/>
      <c r="E25" s="255"/>
      <c r="F25" s="262">
        <f t="shared" si="0"/>
        <v>0</v>
      </c>
      <c r="G25" s="262">
        <f t="shared" si="1"/>
        <v>0</v>
      </c>
      <c r="H25" s="259">
        <f t="shared" si="2"/>
        <v>0</v>
      </c>
      <c r="I25" s="259">
        <f t="shared" si="3"/>
        <v>0</v>
      </c>
      <c r="J25" s="275"/>
      <c r="K25" s="425"/>
      <c r="L25" s="425"/>
      <c r="M25" s="255"/>
      <c r="N25" s="255"/>
      <c r="O25" s="255"/>
      <c r="P25" s="259">
        <f t="shared" si="4"/>
        <v>0</v>
      </c>
      <c r="Q25" s="262">
        <f t="shared" si="5"/>
        <v>0</v>
      </c>
      <c r="R25" s="259">
        <f t="shared" si="6"/>
        <v>0</v>
      </c>
      <c r="S25" s="259">
        <f t="shared" si="7"/>
        <v>0</v>
      </c>
      <c r="T25" s="256"/>
    </row>
    <row r="26" spans="1:20">
      <c r="A26" s="245"/>
      <c r="B26" s="245"/>
      <c r="C26" s="220"/>
      <c r="D26" s="220"/>
      <c r="E26" s="220"/>
      <c r="F26" s="262" t="s">
        <v>159</v>
      </c>
      <c r="G26" s="262"/>
      <c r="H26" s="259" t="s">
        <v>160</v>
      </c>
      <c r="I26" s="259"/>
      <c r="J26" s="275"/>
      <c r="K26" s="245"/>
      <c r="L26" s="245"/>
      <c r="M26" s="220"/>
      <c r="N26" s="220"/>
      <c r="O26" s="220"/>
      <c r="P26" s="220" t="s">
        <v>159</v>
      </c>
      <c r="Q26" s="262"/>
      <c r="R26" s="259" t="s">
        <v>160</v>
      </c>
      <c r="S26" s="259"/>
      <c r="T26" s="220"/>
    </row>
    <row r="27" spans="1:20">
      <c r="A27" s="245"/>
      <c r="B27" s="245"/>
      <c r="C27" s="220"/>
      <c r="D27" s="220" t="s">
        <v>163</v>
      </c>
      <c r="E27" s="220"/>
      <c r="F27" s="262">
        <f>(SUM(D8:D25))*SUM(C8:C25)/1000</f>
        <v>0</v>
      </c>
      <c r="G27" s="262">
        <f>SUM(G8:G25)</f>
        <v>0</v>
      </c>
      <c r="H27" s="259">
        <f>(SUM(C8:C25)*SUM(D8:D25)/1000)*SUM(E8:E25)</f>
        <v>0</v>
      </c>
      <c r="I27" s="259">
        <f>SUM(I8:I25)</f>
        <v>0</v>
      </c>
      <c r="J27" s="275"/>
      <c r="K27" s="245"/>
      <c r="L27" s="245"/>
      <c r="M27" s="220"/>
      <c r="N27" s="220" t="s">
        <v>164</v>
      </c>
      <c r="O27" s="220"/>
      <c r="P27" s="220">
        <f>SUM(N8:N25)*SUM(M8:M25)/1000</f>
        <v>0</v>
      </c>
      <c r="Q27" s="262">
        <f>SUM(Q8:Q25)</f>
        <v>0</v>
      </c>
      <c r="R27" s="259">
        <f>(SUM(M8:M25)*SUM(N8:N25)/1000)*SUM(O8:O25)</f>
        <v>0</v>
      </c>
      <c r="S27" s="259">
        <f>SUM(S8:S25)</f>
        <v>0</v>
      </c>
      <c r="T27" s="220"/>
    </row>
    <row r="28" spans="1:20">
      <c r="A28" s="222"/>
      <c r="B28" s="222"/>
      <c r="C28" s="222"/>
      <c r="D28" s="221" t="s">
        <v>159</v>
      </c>
      <c r="E28" s="221" t="s">
        <v>160</v>
      </c>
      <c r="F28" s="263"/>
      <c r="G28" s="263"/>
      <c r="H28" s="268"/>
      <c r="I28" s="268"/>
      <c r="J28" s="274"/>
      <c r="K28" s="222"/>
      <c r="L28" s="222"/>
      <c r="M28" s="222"/>
      <c r="N28" s="221" t="s">
        <v>159</v>
      </c>
      <c r="O28" s="221" t="s">
        <v>160</v>
      </c>
      <c r="P28" s="234"/>
      <c r="Q28" s="263"/>
      <c r="R28" s="268"/>
      <c r="S28" s="268"/>
      <c r="T28" s="229" t="s">
        <v>46</v>
      </c>
    </row>
    <row r="29" spans="1:20">
      <c r="A29" s="222" t="s">
        <v>161</v>
      </c>
      <c r="B29" s="222"/>
      <c r="C29" s="222"/>
      <c r="D29" s="253">
        <f>SUM(F8:F25)</f>
        <v>0</v>
      </c>
      <c r="E29" s="246">
        <f>SUM(H8:H25)</f>
        <v>0</v>
      </c>
      <c r="F29" s="263"/>
      <c r="G29" s="263"/>
      <c r="H29" s="268"/>
      <c r="I29" s="268"/>
      <c r="J29" s="274"/>
      <c r="K29" s="222"/>
      <c r="L29" s="222"/>
      <c r="M29" s="222"/>
      <c r="N29" s="253">
        <f>SUM(P8:P25)</f>
        <v>0</v>
      </c>
      <c r="O29" s="246">
        <f>SUM(R8:R25)</f>
        <v>0</v>
      </c>
      <c r="P29" s="234"/>
      <c r="Q29" s="263"/>
      <c r="R29" s="268"/>
      <c r="S29" s="268"/>
      <c r="T29" s="229" t="s">
        <v>47</v>
      </c>
    </row>
    <row r="30" spans="1:20">
      <c r="A30" s="222"/>
      <c r="B30" s="222"/>
      <c r="C30" s="222"/>
      <c r="D30" s="247"/>
      <c r="E30" s="248"/>
      <c r="F30" s="264"/>
      <c r="G30" s="264"/>
      <c r="H30" s="268"/>
      <c r="I30" s="268"/>
      <c r="J30" s="274"/>
      <c r="K30" s="222"/>
      <c r="L30" s="222"/>
      <c r="M30" s="222"/>
      <c r="N30" s="249"/>
      <c r="O30" s="249"/>
      <c r="P30" s="249"/>
      <c r="Q30" s="264"/>
      <c r="R30" s="268"/>
      <c r="S30" s="268"/>
      <c r="T30" s="222"/>
    </row>
    <row r="31" spans="1:20">
      <c r="A31" s="222"/>
      <c r="B31" s="222"/>
      <c r="C31" s="222"/>
      <c r="D31" s="221" t="s">
        <v>159</v>
      </c>
      <c r="E31" s="221" t="s">
        <v>160</v>
      </c>
      <c r="F31" s="263"/>
      <c r="G31" s="263"/>
      <c r="H31" s="268"/>
      <c r="I31" s="268"/>
      <c r="J31" s="274"/>
      <c r="K31" s="222"/>
      <c r="L31" s="222"/>
      <c r="M31" s="229"/>
      <c r="N31" s="229" t="s">
        <v>183</v>
      </c>
      <c r="O31" s="229" t="s">
        <v>184</v>
      </c>
      <c r="P31" s="222"/>
      <c r="Q31" s="260"/>
      <c r="R31" s="268"/>
      <c r="S31" s="268"/>
      <c r="T31" s="222"/>
    </row>
    <row r="32" spans="1:20">
      <c r="A32" s="222" t="s">
        <v>162</v>
      </c>
      <c r="B32" s="222"/>
      <c r="C32" s="222"/>
      <c r="D32" s="253">
        <f>D29-N29</f>
        <v>0</v>
      </c>
      <c r="E32" s="246">
        <f>E29-O29</f>
        <v>0</v>
      </c>
      <c r="F32" s="263"/>
      <c r="G32" s="263"/>
      <c r="H32" s="268"/>
      <c r="I32" s="268"/>
      <c r="J32" s="274"/>
      <c r="K32" s="222"/>
      <c r="L32" s="222"/>
      <c r="M32" s="229"/>
      <c r="N32" s="229" t="s">
        <v>182</v>
      </c>
      <c r="O32" s="229">
        <v>1.095</v>
      </c>
      <c r="P32" s="222"/>
      <c r="Q32" s="260"/>
    </row>
    <row r="33" spans="1:119">
      <c r="A33" s="222"/>
      <c r="B33" s="222"/>
      <c r="C33" s="222"/>
      <c r="D33" s="272">
        <f>G27-Q27</f>
        <v>0</v>
      </c>
      <c r="E33" s="273">
        <f>I27-S27</f>
        <v>0</v>
      </c>
      <c r="F33" s="260"/>
      <c r="G33" s="260"/>
      <c r="H33" s="268"/>
      <c r="I33" s="268"/>
      <c r="J33" s="274"/>
      <c r="K33" s="222"/>
      <c r="L33" s="222"/>
      <c r="M33" s="229"/>
      <c r="N33" s="229" t="s">
        <v>181</v>
      </c>
      <c r="O33" s="229">
        <v>1.254</v>
      </c>
      <c r="P33" s="222"/>
      <c r="Q33" s="260"/>
    </row>
    <row r="34" spans="1:119">
      <c r="A34" s="222"/>
      <c r="B34" s="222"/>
      <c r="C34" s="222"/>
      <c r="D34" s="222"/>
      <c r="E34" s="222"/>
      <c r="F34" s="260"/>
      <c r="G34" s="260"/>
      <c r="H34" s="268"/>
      <c r="I34" s="268"/>
      <c r="J34" s="274"/>
      <c r="K34" s="222"/>
      <c r="L34" s="222"/>
      <c r="M34" s="229"/>
      <c r="N34" s="229" t="s">
        <v>47</v>
      </c>
      <c r="O34" s="229">
        <v>0</v>
      </c>
      <c r="P34" s="222"/>
      <c r="Q34" s="260"/>
    </row>
    <row r="35" spans="1:119" s="207" customFormat="1">
      <c r="A35" s="222" t="s">
        <v>26</v>
      </c>
      <c r="B35" s="222"/>
      <c r="C35" s="222"/>
      <c r="D35" s="250"/>
      <c r="E35" s="222"/>
      <c r="F35" s="260"/>
      <c r="G35" s="260"/>
      <c r="H35" s="268"/>
      <c r="I35" s="268"/>
      <c r="J35" s="274"/>
      <c r="K35" s="222"/>
      <c r="L35" s="222"/>
      <c r="M35" s="222"/>
      <c r="N35" s="222"/>
      <c r="O35" s="222"/>
      <c r="P35" s="222"/>
      <c r="Q35" s="260"/>
      <c r="R35" s="268"/>
      <c r="S35" s="268"/>
      <c r="T35" s="222"/>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row>
    <row r="36" spans="1:119">
      <c r="A36" s="222" t="s">
        <v>3</v>
      </c>
      <c r="B36" s="222"/>
      <c r="C36" s="229">
        <f>IF(D33&gt;(0.5*G27),(350*G27*0.5),(D33*350))</f>
        <v>0</v>
      </c>
      <c r="D36" s="251">
        <f>IF(C36&lt;(0.5*D35),IF(C36&lt;50000,C36,50000),IF((0.5*D35)&lt;50000,(0.5*D35),50000))</f>
        <v>0</v>
      </c>
      <c r="E36" s="222"/>
      <c r="F36" s="260"/>
      <c r="G36" s="260"/>
      <c r="H36" s="268"/>
      <c r="I36" s="268"/>
      <c r="J36" s="274"/>
      <c r="K36" s="222"/>
      <c r="L36" s="222"/>
      <c r="M36" s="222"/>
      <c r="N36" s="222"/>
      <c r="O36" s="222"/>
      <c r="P36" s="222"/>
      <c r="Q36" s="260"/>
      <c r="R36" s="268"/>
      <c r="S36" s="268"/>
      <c r="T36" s="222"/>
    </row>
    <row r="37" spans="1:119" s="207" customFormat="1">
      <c r="A37" s="222"/>
      <c r="B37" s="222"/>
      <c r="C37" s="222"/>
      <c r="D37" s="252"/>
      <c r="E37" s="222"/>
      <c r="F37" s="260"/>
      <c r="G37" s="260"/>
      <c r="H37" s="268"/>
      <c r="I37" s="268"/>
      <c r="J37" s="274"/>
      <c r="K37" s="222"/>
      <c r="L37" s="222"/>
      <c r="M37" s="222"/>
      <c r="N37" s="222"/>
      <c r="O37" s="222"/>
      <c r="P37" s="222"/>
      <c r="Q37" s="260"/>
      <c r="R37" s="268"/>
      <c r="S37" s="268"/>
      <c r="T37" s="222"/>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row>
    <row r="38" spans="1:119" s="207" customFormat="1">
      <c r="A38" s="222"/>
      <c r="B38" s="222"/>
      <c r="C38" s="222"/>
      <c r="D38" s="254"/>
      <c r="E38" s="222"/>
      <c r="F38" s="260"/>
      <c r="G38" s="260"/>
      <c r="H38" s="268"/>
      <c r="I38" s="268"/>
      <c r="J38" s="274"/>
      <c r="K38" s="222"/>
      <c r="L38" s="222"/>
      <c r="M38" s="222"/>
      <c r="N38" s="222"/>
      <c r="O38" s="222"/>
      <c r="P38" s="222"/>
      <c r="Q38" s="260"/>
      <c r="R38" s="268"/>
      <c r="S38" s="268"/>
      <c r="T38" s="222"/>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row>
    <row r="39" spans="1:119">
      <c r="A39" s="222"/>
      <c r="B39" s="222"/>
      <c r="C39" s="222"/>
      <c r="D39" s="222"/>
      <c r="E39" s="222"/>
      <c r="F39" s="260"/>
      <c r="G39" s="260"/>
      <c r="H39" s="268"/>
      <c r="I39" s="268"/>
      <c r="J39" s="274"/>
      <c r="K39" s="222"/>
      <c r="L39" s="222"/>
      <c r="M39" s="222"/>
      <c r="N39" s="222"/>
      <c r="O39" s="222"/>
      <c r="P39" s="222"/>
      <c r="Q39" s="260"/>
      <c r="R39" s="402"/>
      <c r="S39" s="402"/>
      <c r="T39" s="402"/>
    </row>
    <row r="40" spans="1:119">
      <c r="A40" s="222"/>
      <c r="B40" s="222"/>
      <c r="C40" s="222"/>
      <c r="D40" s="222"/>
      <c r="E40" s="222"/>
      <c r="F40" s="260"/>
      <c r="G40" s="260"/>
      <c r="H40" s="268"/>
      <c r="I40" s="268"/>
      <c r="J40" s="274"/>
      <c r="K40" s="222"/>
      <c r="L40" s="222"/>
      <c r="M40" s="222"/>
      <c r="N40" s="222"/>
      <c r="O40" s="222"/>
      <c r="P40" s="222"/>
      <c r="Q40" s="260"/>
      <c r="R40" s="402"/>
      <c r="S40" s="402"/>
      <c r="T40" s="402"/>
    </row>
    <row r="41" spans="1:119">
      <c r="A41" s="222"/>
      <c r="B41" s="222"/>
      <c r="C41" s="222"/>
      <c r="D41" s="222"/>
      <c r="E41" s="222"/>
      <c r="F41" s="260"/>
      <c r="G41" s="260"/>
      <c r="H41" s="268"/>
      <c r="I41" s="268"/>
      <c r="J41" s="274"/>
      <c r="K41" s="222"/>
      <c r="L41" s="222"/>
      <c r="M41" s="222"/>
      <c r="N41" s="222"/>
      <c r="O41" s="222"/>
      <c r="P41" s="222"/>
      <c r="Q41" s="260"/>
      <c r="R41" s="402"/>
      <c r="S41" s="402"/>
      <c r="T41" s="402"/>
    </row>
    <row r="42" spans="1:119" s="77" customFormat="1">
      <c r="A42" s="244"/>
      <c r="B42" s="244"/>
      <c r="C42" s="244"/>
      <c r="D42" s="244"/>
      <c r="E42" s="244"/>
      <c r="F42" s="265"/>
      <c r="G42" s="265"/>
      <c r="H42" s="270"/>
      <c r="I42" s="270"/>
      <c r="J42" s="270"/>
      <c r="K42" s="244"/>
      <c r="L42" s="244"/>
      <c r="M42" s="244"/>
      <c r="N42" s="244"/>
      <c r="O42" s="244"/>
      <c r="P42" s="244"/>
      <c r="Q42" s="265"/>
      <c r="R42" s="270"/>
      <c r="S42" s="270"/>
      <c r="T42" s="244"/>
    </row>
    <row r="43" spans="1:119" s="77" customFormat="1">
      <c r="A43" s="244"/>
      <c r="B43" s="244"/>
      <c r="C43" s="244"/>
      <c r="D43" s="244"/>
      <c r="E43" s="244"/>
      <c r="F43" s="265"/>
      <c r="G43" s="265"/>
      <c r="H43" s="270"/>
      <c r="I43" s="270"/>
      <c r="J43" s="270"/>
      <c r="K43" s="244"/>
      <c r="L43" s="244"/>
      <c r="M43" s="244"/>
      <c r="N43" s="244"/>
      <c r="O43" s="244"/>
      <c r="P43" s="244"/>
      <c r="Q43" s="265"/>
      <c r="R43" s="270"/>
      <c r="S43" s="270"/>
      <c r="T43" s="244"/>
    </row>
    <row r="44" spans="1:119" s="77" customFormat="1">
      <c r="A44" s="244"/>
      <c r="B44" s="244"/>
      <c r="C44" s="244"/>
      <c r="D44" s="244"/>
      <c r="E44" s="244"/>
      <c r="F44" s="265"/>
      <c r="G44" s="265"/>
      <c r="H44" s="270"/>
      <c r="I44" s="270"/>
      <c r="J44" s="270"/>
      <c r="K44" s="244"/>
      <c r="L44" s="244"/>
      <c r="M44" s="244"/>
      <c r="N44" s="244"/>
      <c r="O44" s="244"/>
      <c r="P44" s="244"/>
      <c r="Q44" s="265"/>
      <c r="R44" s="270"/>
      <c r="S44" s="270"/>
      <c r="T44" s="244"/>
    </row>
    <row r="45" spans="1:119" s="77" customFormat="1">
      <c r="A45" s="244"/>
      <c r="B45" s="244"/>
      <c r="C45" s="244"/>
      <c r="D45" s="244"/>
      <c r="E45" s="244"/>
      <c r="F45" s="265"/>
      <c r="G45" s="265"/>
      <c r="H45" s="270"/>
      <c r="I45" s="270"/>
      <c r="J45" s="270"/>
      <c r="K45" s="244"/>
      <c r="L45" s="244"/>
      <c r="M45" s="244"/>
      <c r="N45" s="244"/>
      <c r="O45" s="244"/>
      <c r="P45" s="244"/>
      <c r="Q45" s="265"/>
      <c r="R45" s="270"/>
      <c r="S45" s="270"/>
      <c r="T45" s="244"/>
    </row>
    <row r="46" spans="1:119" s="77" customFormat="1">
      <c r="A46" s="244"/>
      <c r="B46" s="244"/>
      <c r="C46" s="244"/>
      <c r="D46" s="244"/>
      <c r="E46" s="244"/>
      <c r="F46" s="265"/>
      <c r="G46" s="265"/>
      <c r="H46" s="270"/>
      <c r="I46" s="270"/>
      <c r="J46" s="270"/>
      <c r="K46" s="244"/>
      <c r="L46" s="244"/>
      <c r="M46" s="244"/>
      <c r="N46" s="244"/>
      <c r="O46" s="244"/>
      <c r="P46" s="244"/>
      <c r="Q46" s="265"/>
      <c r="R46" s="270"/>
      <c r="S46" s="270"/>
      <c r="T46" s="244"/>
    </row>
    <row r="47" spans="1:119" s="77" customFormat="1">
      <c r="A47" s="244"/>
      <c r="B47" s="244"/>
      <c r="C47" s="244"/>
      <c r="D47" s="244"/>
      <c r="E47" s="244"/>
      <c r="F47" s="265"/>
      <c r="G47" s="265"/>
      <c r="H47" s="270"/>
      <c r="I47" s="270"/>
      <c r="J47" s="270"/>
      <c r="K47" s="244"/>
      <c r="L47" s="244"/>
      <c r="M47" s="244"/>
      <c r="N47" s="244"/>
      <c r="O47" s="244"/>
      <c r="P47" s="244"/>
      <c r="Q47" s="265"/>
      <c r="R47" s="270"/>
      <c r="S47" s="270"/>
      <c r="T47" s="244"/>
    </row>
    <row r="48" spans="1:119" s="77" customFormat="1">
      <c r="A48" s="244"/>
      <c r="B48" s="244"/>
      <c r="C48" s="244"/>
      <c r="D48" s="244"/>
      <c r="E48" s="244"/>
      <c r="F48" s="265"/>
      <c r="G48" s="265"/>
      <c r="H48" s="270"/>
      <c r="I48" s="270"/>
      <c r="J48" s="270"/>
      <c r="K48" s="244"/>
      <c r="L48" s="244"/>
      <c r="M48" s="244"/>
      <c r="N48" s="244"/>
      <c r="O48" s="244"/>
      <c r="P48" s="244"/>
      <c r="Q48" s="265"/>
      <c r="R48" s="270"/>
      <c r="S48" s="270"/>
      <c r="T48" s="244"/>
    </row>
    <row r="49" spans="1:20" s="77" customFormat="1">
      <c r="A49" s="244"/>
      <c r="B49" s="244"/>
      <c r="C49" s="244"/>
      <c r="D49" s="244"/>
      <c r="E49" s="244"/>
      <c r="F49" s="265"/>
      <c r="G49" s="265"/>
      <c r="H49" s="270"/>
      <c r="I49" s="270"/>
      <c r="J49" s="270"/>
      <c r="K49" s="244"/>
      <c r="L49" s="244"/>
      <c r="M49" s="244"/>
      <c r="N49" s="244"/>
      <c r="O49" s="244"/>
      <c r="P49" s="244"/>
      <c r="Q49" s="265"/>
      <c r="R49" s="270"/>
      <c r="S49" s="270"/>
      <c r="T49" s="244"/>
    </row>
    <row r="50" spans="1:20" s="77" customFormat="1">
      <c r="A50" s="244"/>
      <c r="B50" s="244"/>
      <c r="C50" s="244"/>
      <c r="D50" s="244"/>
      <c r="E50" s="244"/>
      <c r="F50" s="265"/>
      <c r="G50" s="265"/>
      <c r="H50" s="270"/>
      <c r="I50" s="270"/>
      <c r="J50" s="270"/>
      <c r="K50" s="244"/>
      <c r="L50" s="244"/>
      <c r="M50" s="244"/>
      <c r="N50" s="244"/>
      <c r="O50" s="244"/>
      <c r="P50" s="244"/>
      <c r="Q50" s="265"/>
      <c r="R50" s="270"/>
      <c r="S50" s="270"/>
      <c r="T50" s="244"/>
    </row>
    <row r="51" spans="1:20" s="77" customFormat="1">
      <c r="A51" s="244"/>
      <c r="B51" s="244"/>
      <c r="C51" s="244"/>
      <c r="D51" s="244"/>
      <c r="E51" s="244"/>
      <c r="F51" s="265"/>
      <c r="G51" s="265"/>
      <c r="H51" s="270"/>
      <c r="I51" s="270"/>
      <c r="J51" s="270"/>
      <c r="K51" s="244"/>
      <c r="L51" s="244"/>
      <c r="M51" s="244"/>
      <c r="N51" s="244"/>
      <c r="O51" s="244"/>
      <c r="P51" s="244"/>
      <c r="Q51" s="265"/>
      <c r="R51" s="270"/>
      <c r="S51" s="270"/>
      <c r="T51" s="244"/>
    </row>
    <row r="52" spans="1:20" s="77" customFormat="1">
      <c r="A52" s="244"/>
      <c r="B52" s="244"/>
      <c r="C52" s="244"/>
      <c r="D52" s="244"/>
      <c r="E52" s="244"/>
      <c r="F52" s="265"/>
      <c r="G52" s="265"/>
      <c r="H52" s="270"/>
      <c r="I52" s="270"/>
      <c r="J52" s="270"/>
      <c r="K52" s="244"/>
      <c r="L52" s="244"/>
      <c r="M52" s="244"/>
      <c r="N52" s="244"/>
      <c r="O52" s="244"/>
      <c r="P52" s="244"/>
      <c r="Q52" s="265"/>
      <c r="R52" s="270"/>
      <c r="S52" s="270"/>
      <c r="T52" s="244"/>
    </row>
    <row r="53" spans="1:20" s="77" customFormat="1">
      <c r="A53" s="244"/>
      <c r="B53" s="244"/>
      <c r="C53" s="244"/>
      <c r="D53" s="244"/>
      <c r="E53" s="244"/>
      <c r="F53" s="265"/>
      <c r="G53" s="265"/>
      <c r="H53" s="270"/>
      <c r="I53" s="270"/>
      <c r="J53" s="270"/>
      <c r="K53" s="244"/>
      <c r="L53" s="244"/>
      <c r="M53" s="244"/>
      <c r="N53" s="244"/>
      <c r="O53" s="244"/>
      <c r="P53" s="244"/>
      <c r="Q53" s="265"/>
      <c r="R53" s="270"/>
      <c r="S53" s="270"/>
      <c r="T53" s="244"/>
    </row>
    <row r="54" spans="1:20" s="77" customFormat="1">
      <c r="A54" s="244"/>
      <c r="B54" s="244"/>
      <c r="C54" s="244"/>
      <c r="D54" s="244"/>
      <c r="E54" s="244"/>
      <c r="F54" s="265"/>
      <c r="G54" s="265"/>
      <c r="H54" s="270"/>
      <c r="I54" s="270"/>
      <c r="J54" s="270"/>
      <c r="K54" s="244"/>
      <c r="L54" s="244"/>
      <c r="M54" s="244"/>
      <c r="N54" s="244"/>
      <c r="O54" s="244"/>
      <c r="P54" s="244"/>
      <c r="Q54" s="265"/>
      <c r="R54" s="270"/>
      <c r="S54" s="270"/>
      <c r="T54" s="244"/>
    </row>
    <row r="55" spans="1:20" s="77" customFormat="1">
      <c r="A55" s="244"/>
      <c r="B55" s="244"/>
      <c r="C55" s="244"/>
      <c r="D55" s="244"/>
      <c r="E55" s="244"/>
      <c r="F55" s="265"/>
      <c r="G55" s="265"/>
      <c r="H55" s="270"/>
      <c r="I55" s="270"/>
      <c r="J55" s="270"/>
      <c r="K55" s="244"/>
      <c r="L55" s="244"/>
      <c r="M55" s="244"/>
      <c r="N55" s="244"/>
      <c r="O55" s="244"/>
      <c r="P55" s="244"/>
      <c r="Q55" s="265"/>
      <c r="R55" s="270"/>
      <c r="S55" s="270"/>
      <c r="T55" s="244"/>
    </row>
    <row r="56" spans="1:20" s="77" customFormat="1">
      <c r="A56" s="244"/>
      <c r="B56" s="244"/>
      <c r="C56" s="244"/>
      <c r="D56" s="244"/>
      <c r="E56" s="244"/>
      <c r="F56" s="265"/>
      <c r="G56" s="265"/>
      <c r="H56" s="270"/>
      <c r="I56" s="270"/>
      <c r="J56" s="270"/>
      <c r="K56" s="244"/>
      <c r="L56" s="244"/>
      <c r="M56" s="244"/>
      <c r="N56" s="244"/>
      <c r="O56" s="244"/>
      <c r="P56" s="244"/>
      <c r="Q56" s="265"/>
      <c r="R56" s="270"/>
      <c r="S56" s="270"/>
      <c r="T56" s="244"/>
    </row>
    <row r="57" spans="1:20" s="77" customFormat="1">
      <c r="A57" s="244"/>
      <c r="B57" s="244"/>
      <c r="C57" s="244"/>
      <c r="D57" s="244"/>
      <c r="E57" s="244"/>
      <c r="F57" s="265"/>
      <c r="G57" s="265"/>
      <c r="H57" s="270"/>
      <c r="I57" s="270"/>
      <c r="J57" s="270"/>
      <c r="K57" s="244"/>
      <c r="L57" s="244"/>
      <c r="M57" s="244"/>
      <c r="N57" s="244"/>
      <c r="O57" s="244"/>
      <c r="P57" s="244"/>
      <c r="Q57" s="265"/>
      <c r="R57" s="270"/>
      <c r="S57" s="270"/>
      <c r="T57" s="244"/>
    </row>
    <row r="58" spans="1:20" s="77" customFormat="1">
      <c r="A58" s="244"/>
      <c r="B58" s="244"/>
      <c r="C58" s="244"/>
      <c r="D58" s="244"/>
      <c r="E58" s="244"/>
      <c r="F58" s="265"/>
      <c r="G58" s="265"/>
      <c r="H58" s="270"/>
      <c r="I58" s="270"/>
      <c r="J58" s="270"/>
      <c r="K58" s="244"/>
      <c r="L58" s="244"/>
      <c r="M58" s="244"/>
      <c r="N58" s="244"/>
      <c r="O58" s="244"/>
      <c r="P58" s="244"/>
      <c r="Q58" s="265"/>
      <c r="R58" s="270"/>
      <c r="S58" s="270"/>
      <c r="T58" s="244"/>
    </row>
    <row r="59" spans="1:20" s="77" customFormat="1">
      <c r="A59" s="244"/>
      <c r="B59" s="244"/>
      <c r="C59" s="244"/>
      <c r="D59" s="244"/>
      <c r="E59" s="244"/>
      <c r="F59" s="265"/>
      <c r="G59" s="265"/>
      <c r="H59" s="270"/>
      <c r="I59" s="270"/>
      <c r="J59" s="270"/>
      <c r="K59" s="244"/>
      <c r="L59" s="244"/>
      <c r="M59" s="244"/>
      <c r="N59" s="244"/>
      <c r="O59" s="244"/>
      <c r="P59" s="244"/>
      <c r="Q59" s="265"/>
      <c r="R59" s="270"/>
      <c r="S59" s="270"/>
      <c r="T59" s="244"/>
    </row>
    <row r="60" spans="1:20" s="77" customFormat="1">
      <c r="A60" s="244"/>
      <c r="B60" s="244"/>
      <c r="C60" s="244"/>
      <c r="D60" s="244"/>
      <c r="E60" s="244"/>
      <c r="F60" s="265"/>
      <c r="G60" s="265"/>
      <c r="H60" s="270"/>
      <c r="I60" s="270"/>
      <c r="J60" s="270"/>
      <c r="K60" s="244"/>
      <c r="L60" s="244"/>
      <c r="M60" s="244"/>
      <c r="N60" s="244"/>
      <c r="O60" s="244"/>
      <c r="P60" s="244"/>
      <c r="Q60" s="265"/>
      <c r="R60" s="270"/>
      <c r="S60" s="270"/>
      <c r="T60" s="244"/>
    </row>
    <row r="61" spans="1:20" s="77" customFormat="1">
      <c r="A61" s="244"/>
      <c r="B61" s="244"/>
      <c r="C61" s="244"/>
      <c r="D61" s="244"/>
      <c r="E61" s="244"/>
      <c r="F61" s="265"/>
      <c r="G61" s="265"/>
      <c r="H61" s="270"/>
      <c r="I61" s="270"/>
      <c r="J61" s="270"/>
      <c r="K61" s="244"/>
      <c r="L61" s="244"/>
      <c r="M61" s="244"/>
      <c r="N61" s="244"/>
      <c r="O61" s="244"/>
      <c r="P61" s="244"/>
      <c r="Q61" s="265"/>
      <c r="R61" s="270"/>
      <c r="S61" s="270"/>
      <c r="T61" s="244"/>
    </row>
    <row r="62" spans="1:20" s="77" customFormat="1">
      <c r="A62" s="244"/>
      <c r="B62" s="244"/>
      <c r="C62" s="244"/>
      <c r="D62" s="244"/>
      <c r="E62" s="244"/>
      <c r="F62" s="265"/>
      <c r="G62" s="265"/>
      <c r="H62" s="270"/>
      <c r="I62" s="270"/>
      <c r="J62" s="270"/>
      <c r="K62" s="244"/>
      <c r="L62" s="244"/>
      <c r="M62" s="244"/>
      <c r="N62" s="244"/>
      <c r="O62" s="244"/>
      <c r="P62" s="244"/>
      <c r="Q62" s="265"/>
      <c r="R62" s="270"/>
      <c r="S62" s="270"/>
      <c r="T62" s="244"/>
    </row>
    <row r="63" spans="1:20" s="77" customFormat="1">
      <c r="A63" s="244"/>
      <c r="B63" s="244"/>
      <c r="C63" s="244"/>
      <c r="D63" s="244"/>
      <c r="E63" s="244"/>
      <c r="F63" s="265"/>
      <c r="G63" s="265"/>
      <c r="H63" s="270"/>
      <c r="I63" s="270"/>
      <c r="J63" s="270"/>
      <c r="K63" s="244"/>
      <c r="L63" s="244"/>
      <c r="M63" s="244"/>
      <c r="N63" s="244"/>
      <c r="O63" s="244"/>
      <c r="P63" s="244"/>
      <c r="Q63" s="265"/>
      <c r="R63" s="270"/>
      <c r="S63" s="270"/>
      <c r="T63" s="244"/>
    </row>
    <row r="64" spans="1:20" s="77" customFormat="1">
      <c r="A64" s="244"/>
      <c r="B64" s="244"/>
      <c r="C64" s="244"/>
      <c r="D64" s="244"/>
      <c r="E64" s="244"/>
      <c r="F64" s="265"/>
      <c r="G64" s="265"/>
      <c r="H64" s="270"/>
      <c r="I64" s="270"/>
      <c r="J64" s="270"/>
      <c r="K64" s="244"/>
      <c r="L64" s="244"/>
      <c r="M64" s="244"/>
      <c r="N64" s="244"/>
      <c r="O64" s="244"/>
      <c r="P64" s="244"/>
      <c r="Q64" s="265"/>
      <c r="R64" s="270"/>
      <c r="S64" s="270"/>
      <c r="T64" s="244"/>
    </row>
    <row r="65" spans="1:20" s="77" customFormat="1">
      <c r="A65" s="244"/>
      <c r="B65" s="244"/>
      <c r="C65" s="244"/>
      <c r="D65" s="244"/>
      <c r="E65" s="244"/>
      <c r="F65" s="265"/>
      <c r="G65" s="265"/>
      <c r="H65" s="270"/>
      <c r="I65" s="270"/>
      <c r="J65" s="270"/>
      <c r="K65" s="244"/>
      <c r="L65" s="244"/>
      <c r="M65" s="244"/>
      <c r="N65" s="244"/>
      <c r="O65" s="244"/>
      <c r="P65" s="244"/>
      <c r="Q65" s="265"/>
      <c r="R65" s="270"/>
      <c r="S65" s="270"/>
      <c r="T65" s="244"/>
    </row>
    <row r="66" spans="1:20" s="77" customFormat="1">
      <c r="A66" s="244"/>
      <c r="B66" s="244"/>
      <c r="C66" s="244"/>
      <c r="D66" s="244"/>
      <c r="E66" s="244"/>
      <c r="F66" s="265"/>
      <c r="G66" s="265"/>
      <c r="H66" s="270"/>
      <c r="I66" s="270"/>
      <c r="J66" s="270"/>
      <c r="K66" s="244"/>
      <c r="L66" s="244"/>
      <c r="M66" s="244"/>
      <c r="N66" s="244"/>
      <c r="O66" s="244"/>
      <c r="P66" s="244"/>
      <c r="Q66" s="265"/>
      <c r="R66" s="270"/>
      <c r="S66" s="270"/>
      <c r="T66" s="244"/>
    </row>
    <row r="67" spans="1:20" s="77" customFormat="1">
      <c r="A67" s="244"/>
      <c r="B67" s="244"/>
      <c r="C67" s="244"/>
      <c r="D67" s="244"/>
      <c r="E67" s="244"/>
      <c r="F67" s="265"/>
      <c r="G67" s="265"/>
      <c r="H67" s="270"/>
      <c r="I67" s="270"/>
      <c r="J67" s="270"/>
      <c r="K67" s="244"/>
      <c r="L67" s="244"/>
      <c r="M67" s="244"/>
      <c r="N67" s="244"/>
      <c r="O67" s="244"/>
      <c r="P67" s="244"/>
      <c r="Q67" s="265"/>
      <c r="R67" s="270"/>
      <c r="S67" s="270"/>
      <c r="T67" s="244"/>
    </row>
    <row r="68" spans="1:20" s="77" customFormat="1">
      <c r="A68" s="244"/>
      <c r="B68" s="244"/>
      <c r="C68" s="244"/>
      <c r="D68" s="244"/>
      <c r="E68" s="244"/>
      <c r="F68" s="265"/>
      <c r="G68" s="265"/>
      <c r="H68" s="270"/>
      <c r="I68" s="270"/>
      <c r="J68" s="270"/>
      <c r="K68" s="244"/>
      <c r="L68" s="244"/>
      <c r="M68" s="244"/>
      <c r="N68" s="244"/>
      <c r="O68" s="244"/>
      <c r="P68" s="244"/>
      <c r="Q68" s="265"/>
      <c r="R68" s="270"/>
      <c r="S68" s="270"/>
      <c r="T68" s="244"/>
    </row>
    <row r="69" spans="1:20" s="77" customFormat="1">
      <c r="A69" s="244"/>
      <c r="B69" s="244"/>
      <c r="C69" s="244"/>
      <c r="D69" s="244"/>
      <c r="E69" s="244"/>
      <c r="F69" s="265"/>
      <c r="G69" s="265"/>
      <c r="H69" s="270"/>
      <c r="I69" s="270"/>
      <c r="J69" s="270"/>
      <c r="K69" s="244"/>
      <c r="L69" s="244"/>
      <c r="M69" s="244"/>
      <c r="N69" s="244"/>
      <c r="O69" s="244"/>
      <c r="P69" s="244"/>
      <c r="Q69" s="265"/>
      <c r="R69" s="270"/>
      <c r="S69" s="270"/>
      <c r="T69" s="244"/>
    </row>
    <row r="70" spans="1:20" s="77" customFormat="1">
      <c r="A70" s="244"/>
      <c r="B70" s="244"/>
      <c r="C70" s="244"/>
      <c r="D70" s="244"/>
      <c r="E70" s="244"/>
      <c r="F70" s="265"/>
      <c r="G70" s="265"/>
      <c r="H70" s="270"/>
      <c r="I70" s="270"/>
      <c r="J70" s="270"/>
      <c r="K70" s="244"/>
      <c r="L70" s="244"/>
      <c r="M70" s="244"/>
      <c r="N70" s="244"/>
      <c r="O70" s="244"/>
      <c r="P70" s="244"/>
      <c r="Q70" s="265"/>
      <c r="R70" s="270"/>
      <c r="S70" s="270"/>
      <c r="T70" s="244"/>
    </row>
    <row r="71" spans="1:20" s="77" customFormat="1">
      <c r="A71" s="244"/>
      <c r="B71" s="244"/>
      <c r="C71" s="244"/>
      <c r="D71" s="244"/>
      <c r="E71" s="244"/>
      <c r="F71" s="265"/>
      <c r="G71" s="265"/>
      <c r="H71" s="270"/>
      <c r="I71" s="270"/>
      <c r="J71" s="270"/>
      <c r="K71" s="244"/>
      <c r="L71" s="244"/>
      <c r="M71" s="244"/>
      <c r="N71" s="244"/>
      <c r="O71" s="244"/>
      <c r="P71" s="244"/>
      <c r="Q71" s="265"/>
      <c r="R71" s="270"/>
      <c r="S71" s="270"/>
      <c r="T71" s="244"/>
    </row>
    <row r="72" spans="1:20" s="77" customFormat="1">
      <c r="A72" s="244"/>
      <c r="B72" s="244"/>
      <c r="C72" s="244"/>
      <c r="D72" s="244"/>
      <c r="E72" s="244"/>
      <c r="F72" s="265"/>
      <c r="G72" s="265"/>
      <c r="H72" s="270"/>
      <c r="I72" s="270"/>
      <c r="J72" s="270"/>
      <c r="K72" s="244"/>
      <c r="L72" s="244"/>
      <c r="M72" s="244"/>
      <c r="N72" s="244"/>
      <c r="O72" s="244"/>
      <c r="P72" s="244"/>
      <c r="Q72" s="265"/>
      <c r="R72" s="270"/>
      <c r="S72" s="270"/>
      <c r="T72" s="244"/>
    </row>
    <row r="73" spans="1:20" s="77" customFormat="1">
      <c r="A73" s="244"/>
      <c r="B73" s="244"/>
      <c r="C73" s="244"/>
      <c r="D73" s="244"/>
      <c r="E73" s="244"/>
      <c r="F73" s="265"/>
      <c r="G73" s="265"/>
      <c r="H73" s="270"/>
      <c r="I73" s="270"/>
      <c r="J73" s="270"/>
      <c r="K73" s="244"/>
      <c r="L73" s="244"/>
      <c r="M73" s="244"/>
      <c r="N73" s="244"/>
      <c r="O73" s="244"/>
      <c r="P73" s="244"/>
      <c r="Q73" s="265"/>
      <c r="R73" s="270"/>
      <c r="S73" s="270"/>
      <c r="T73" s="244"/>
    </row>
    <row r="74" spans="1:20" s="77" customFormat="1">
      <c r="A74" s="244"/>
      <c r="B74" s="244"/>
      <c r="C74" s="244"/>
      <c r="D74" s="244"/>
      <c r="E74" s="244"/>
      <c r="F74" s="265"/>
      <c r="G74" s="265"/>
      <c r="H74" s="270"/>
      <c r="I74" s="270"/>
      <c r="J74" s="270"/>
      <c r="K74" s="244"/>
      <c r="L74" s="244"/>
      <c r="M74" s="244"/>
      <c r="N74" s="244"/>
      <c r="O74" s="244"/>
      <c r="P74" s="244"/>
      <c r="Q74" s="265"/>
      <c r="R74" s="270"/>
      <c r="S74" s="270"/>
      <c r="T74" s="244"/>
    </row>
    <row r="75" spans="1:20" s="77" customFormat="1">
      <c r="A75" s="244"/>
      <c r="B75" s="244"/>
      <c r="C75" s="244"/>
      <c r="D75" s="244"/>
      <c r="E75" s="244"/>
      <c r="F75" s="265"/>
      <c r="G75" s="265"/>
      <c r="H75" s="270"/>
      <c r="I75" s="270"/>
      <c r="J75" s="270"/>
      <c r="K75" s="244"/>
      <c r="L75" s="244"/>
      <c r="M75" s="244"/>
      <c r="N75" s="244"/>
      <c r="O75" s="244"/>
      <c r="P75" s="244"/>
      <c r="Q75" s="265"/>
      <c r="R75" s="270"/>
      <c r="S75" s="270"/>
      <c r="T75" s="244"/>
    </row>
    <row r="76" spans="1:20" s="77" customFormat="1">
      <c r="A76" s="244"/>
      <c r="B76" s="244"/>
      <c r="C76" s="244"/>
      <c r="D76" s="244"/>
      <c r="E76" s="244"/>
      <c r="F76" s="265"/>
      <c r="G76" s="265"/>
      <c r="H76" s="270"/>
      <c r="I76" s="270"/>
      <c r="J76" s="270"/>
      <c r="K76" s="244"/>
      <c r="L76" s="244"/>
      <c r="M76" s="244"/>
      <c r="N76" s="244"/>
      <c r="O76" s="244"/>
      <c r="P76" s="244"/>
      <c r="Q76" s="265"/>
      <c r="R76" s="270"/>
      <c r="S76" s="270"/>
      <c r="T76" s="244"/>
    </row>
    <row r="77" spans="1:20" s="77" customFormat="1">
      <c r="A77" s="244"/>
      <c r="B77" s="244"/>
      <c r="C77" s="244"/>
      <c r="D77" s="244"/>
      <c r="E77" s="244"/>
      <c r="F77" s="265"/>
      <c r="G77" s="265"/>
      <c r="H77" s="270"/>
      <c r="I77" s="270"/>
      <c r="J77" s="270"/>
      <c r="K77" s="244"/>
      <c r="L77" s="244"/>
      <c r="M77" s="244"/>
      <c r="N77" s="244"/>
      <c r="O77" s="244"/>
      <c r="P77" s="244"/>
      <c r="Q77" s="265"/>
      <c r="R77" s="270"/>
      <c r="S77" s="270"/>
      <c r="T77" s="244"/>
    </row>
    <row r="78" spans="1:20" s="77" customFormat="1">
      <c r="A78" s="244"/>
      <c r="B78" s="244"/>
      <c r="C78" s="244"/>
      <c r="D78" s="244"/>
      <c r="E78" s="244"/>
      <c r="F78" s="265"/>
      <c r="G78" s="265"/>
      <c r="H78" s="270"/>
      <c r="I78" s="270"/>
      <c r="J78" s="270"/>
      <c r="K78" s="244"/>
      <c r="L78" s="244"/>
      <c r="M78" s="244"/>
      <c r="N78" s="244"/>
      <c r="O78" s="244"/>
      <c r="P78" s="244"/>
      <c r="Q78" s="265"/>
      <c r="R78" s="270"/>
      <c r="S78" s="270"/>
      <c r="T78" s="244"/>
    </row>
    <row r="79" spans="1:20" s="77" customFormat="1">
      <c r="A79" s="244"/>
      <c r="B79" s="244"/>
      <c r="C79" s="244"/>
      <c r="D79" s="244"/>
      <c r="E79" s="244"/>
      <c r="F79" s="265"/>
      <c r="G79" s="265"/>
      <c r="H79" s="270"/>
      <c r="I79" s="270"/>
      <c r="J79" s="270"/>
      <c r="K79" s="244"/>
      <c r="L79" s="244"/>
      <c r="M79" s="244"/>
      <c r="N79" s="244"/>
      <c r="O79" s="244"/>
      <c r="P79" s="244"/>
      <c r="Q79" s="265"/>
      <c r="R79" s="270"/>
      <c r="S79" s="270"/>
      <c r="T79" s="244"/>
    </row>
    <row r="80" spans="1:20" s="77" customFormat="1">
      <c r="A80" s="244"/>
      <c r="B80" s="244"/>
      <c r="C80" s="244"/>
      <c r="D80" s="244"/>
      <c r="E80" s="244"/>
      <c r="F80" s="265"/>
      <c r="G80" s="265"/>
      <c r="H80" s="270"/>
      <c r="I80" s="270"/>
      <c r="J80" s="270"/>
      <c r="K80" s="244"/>
      <c r="L80" s="244"/>
      <c r="M80" s="244"/>
      <c r="N80" s="244"/>
      <c r="O80" s="244"/>
      <c r="P80" s="244"/>
      <c r="Q80" s="265"/>
      <c r="R80" s="270"/>
      <c r="S80" s="270"/>
      <c r="T80" s="244"/>
    </row>
    <row r="81" spans="1:20" s="77" customFormat="1">
      <c r="A81" s="244"/>
      <c r="B81" s="244"/>
      <c r="C81" s="244"/>
      <c r="D81" s="244"/>
      <c r="E81" s="244"/>
      <c r="F81" s="265"/>
      <c r="G81" s="265"/>
      <c r="H81" s="270"/>
      <c r="I81" s="270"/>
      <c r="J81" s="270"/>
      <c r="K81" s="244"/>
      <c r="L81" s="244"/>
      <c r="M81" s="244"/>
      <c r="N81" s="244"/>
      <c r="O81" s="244"/>
      <c r="P81" s="244"/>
      <c r="Q81" s="265"/>
      <c r="R81" s="270"/>
      <c r="S81" s="270"/>
      <c r="T81" s="244"/>
    </row>
    <row r="82" spans="1:20" s="77" customFormat="1">
      <c r="A82" s="244"/>
      <c r="B82" s="244"/>
      <c r="C82" s="244"/>
      <c r="D82" s="244"/>
      <c r="E82" s="244"/>
      <c r="F82" s="265"/>
      <c r="G82" s="265"/>
      <c r="H82" s="270"/>
      <c r="I82" s="270"/>
      <c r="J82" s="270"/>
      <c r="K82" s="244"/>
      <c r="L82" s="244"/>
      <c r="M82" s="244"/>
      <c r="N82" s="244"/>
      <c r="O82" s="244"/>
      <c r="P82" s="244"/>
      <c r="Q82" s="265"/>
      <c r="R82" s="270"/>
      <c r="S82" s="270"/>
      <c r="T82" s="244"/>
    </row>
    <row r="83" spans="1:20" s="77" customFormat="1">
      <c r="A83" s="244"/>
      <c r="B83" s="244"/>
      <c r="C83" s="244"/>
      <c r="D83" s="244"/>
      <c r="E83" s="244"/>
      <c r="F83" s="265"/>
      <c r="G83" s="265"/>
      <c r="H83" s="270"/>
      <c r="I83" s="270"/>
      <c r="J83" s="270"/>
      <c r="K83" s="244"/>
      <c r="L83" s="244"/>
      <c r="M83" s="244"/>
      <c r="N83" s="244"/>
      <c r="O83" s="244"/>
      <c r="P83" s="244"/>
      <c r="Q83" s="265"/>
      <c r="R83" s="270"/>
      <c r="S83" s="270"/>
      <c r="T83" s="244"/>
    </row>
    <row r="84" spans="1:20" s="77" customFormat="1">
      <c r="A84" s="244"/>
      <c r="B84" s="244"/>
      <c r="C84" s="244"/>
      <c r="D84" s="244"/>
      <c r="E84" s="244"/>
      <c r="F84" s="265"/>
      <c r="G84" s="265"/>
      <c r="H84" s="270"/>
      <c r="I84" s="270"/>
      <c r="J84" s="270"/>
      <c r="K84" s="244"/>
      <c r="L84" s="244"/>
      <c r="M84" s="244"/>
      <c r="N84" s="244"/>
      <c r="O84" s="244"/>
      <c r="P84" s="244"/>
      <c r="Q84" s="265"/>
      <c r="R84" s="270"/>
      <c r="S84" s="270"/>
      <c r="T84" s="244"/>
    </row>
    <row r="85" spans="1:20" s="77" customFormat="1">
      <c r="A85" s="244"/>
      <c r="B85" s="244"/>
      <c r="C85" s="244"/>
      <c r="D85" s="244"/>
      <c r="E85" s="244"/>
      <c r="F85" s="265"/>
      <c r="G85" s="265"/>
      <c r="H85" s="270"/>
      <c r="I85" s="270"/>
      <c r="J85" s="270"/>
      <c r="K85" s="244"/>
      <c r="L85" s="244"/>
      <c r="M85" s="244"/>
      <c r="N85" s="244"/>
      <c r="O85" s="244"/>
      <c r="P85" s="244"/>
      <c r="Q85" s="265"/>
      <c r="R85" s="270"/>
      <c r="S85" s="270"/>
      <c r="T85" s="244"/>
    </row>
    <row r="86" spans="1:20" s="77" customFormat="1">
      <c r="A86" s="244"/>
      <c r="B86" s="244"/>
      <c r="C86" s="244"/>
      <c r="D86" s="244"/>
      <c r="E86" s="244"/>
      <c r="F86" s="265"/>
      <c r="G86" s="265"/>
      <c r="H86" s="270"/>
      <c r="I86" s="270"/>
      <c r="J86" s="270"/>
      <c r="K86" s="244"/>
      <c r="L86" s="244"/>
      <c r="M86" s="244"/>
      <c r="N86" s="244"/>
      <c r="O86" s="244"/>
      <c r="P86" s="244"/>
      <c r="Q86" s="265"/>
      <c r="R86" s="270"/>
      <c r="S86" s="270"/>
      <c r="T86" s="244"/>
    </row>
    <row r="87" spans="1:20" s="77" customFormat="1">
      <c r="A87" s="244"/>
      <c r="B87" s="244"/>
      <c r="C87" s="244"/>
      <c r="D87" s="244"/>
      <c r="E87" s="244"/>
      <c r="F87" s="265"/>
      <c r="G87" s="265"/>
      <c r="H87" s="270"/>
      <c r="I87" s="270"/>
      <c r="J87" s="270"/>
      <c r="K87" s="244"/>
      <c r="L87" s="244"/>
      <c r="M87" s="244"/>
      <c r="N87" s="244"/>
      <c r="O87" s="244"/>
      <c r="P87" s="244"/>
      <c r="Q87" s="265"/>
      <c r="R87" s="270"/>
      <c r="S87" s="270"/>
      <c r="T87" s="244"/>
    </row>
    <row r="88" spans="1:20" s="77" customFormat="1">
      <c r="A88" s="244"/>
      <c r="B88" s="244"/>
      <c r="C88" s="244"/>
      <c r="D88" s="244"/>
      <c r="E88" s="244"/>
      <c r="F88" s="265"/>
      <c r="G88" s="265"/>
      <c r="H88" s="270"/>
      <c r="I88" s="270"/>
      <c r="J88" s="270"/>
      <c r="K88" s="244"/>
      <c r="L88" s="244"/>
      <c r="M88" s="244"/>
      <c r="N88" s="244"/>
      <c r="O88" s="244"/>
      <c r="P88" s="244"/>
      <c r="Q88" s="265"/>
      <c r="R88" s="270"/>
      <c r="S88" s="270"/>
      <c r="T88" s="244"/>
    </row>
    <row r="89" spans="1:20" s="77" customFormat="1">
      <c r="A89" s="244"/>
      <c r="B89" s="244"/>
      <c r="C89" s="244"/>
      <c r="D89" s="244"/>
      <c r="E89" s="244"/>
      <c r="F89" s="265"/>
      <c r="G89" s="265"/>
      <c r="H89" s="270"/>
      <c r="I89" s="270"/>
      <c r="J89" s="270"/>
      <c r="K89" s="244"/>
      <c r="L89" s="244"/>
      <c r="M89" s="244"/>
      <c r="N89" s="244"/>
      <c r="O89" s="244"/>
      <c r="P89" s="244"/>
      <c r="Q89" s="265"/>
      <c r="R89" s="270"/>
      <c r="S89" s="270"/>
      <c r="T89" s="244"/>
    </row>
    <row r="90" spans="1:20" s="77" customFormat="1">
      <c r="A90" s="244"/>
      <c r="B90" s="244"/>
      <c r="C90" s="244"/>
      <c r="D90" s="244"/>
      <c r="E90" s="244"/>
      <c r="F90" s="265"/>
      <c r="G90" s="265"/>
      <c r="H90" s="270"/>
      <c r="I90" s="270"/>
      <c r="J90" s="270"/>
      <c r="K90" s="244"/>
      <c r="L90" s="244"/>
      <c r="M90" s="244"/>
      <c r="N90" s="244"/>
      <c r="O90" s="244"/>
      <c r="P90" s="244"/>
      <c r="Q90" s="265"/>
      <c r="R90" s="270"/>
      <c r="S90" s="270"/>
      <c r="T90" s="244"/>
    </row>
    <row r="91" spans="1:20" s="77" customFormat="1">
      <c r="A91" s="244"/>
      <c r="B91" s="244"/>
      <c r="C91" s="244"/>
      <c r="D91" s="244"/>
      <c r="E91" s="244"/>
      <c r="F91" s="265"/>
      <c r="G91" s="265"/>
      <c r="H91" s="270"/>
      <c r="I91" s="270"/>
      <c r="J91" s="270"/>
      <c r="K91" s="244"/>
      <c r="L91" s="244"/>
      <c r="M91" s="244"/>
      <c r="N91" s="244"/>
      <c r="O91" s="244"/>
      <c r="P91" s="244"/>
      <c r="Q91" s="265"/>
      <c r="R91" s="270"/>
      <c r="S91" s="270"/>
      <c r="T91" s="244"/>
    </row>
    <row r="92" spans="1:20" s="77" customFormat="1">
      <c r="A92" s="244"/>
      <c r="B92" s="244"/>
      <c r="C92" s="244"/>
      <c r="D92" s="244"/>
      <c r="E92" s="244"/>
      <c r="F92" s="265"/>
      <c r="G92" s="265"/>
      <c r="H92" s="270"/>
      <c r="I92" s="270"/>
      <c r="J92" s="270"/>
      <c r="K92" s="244"/>
      <c r="L92" s="244"/>
      <c r="M92" s="244"/>
      <c r="N92" s="244"/>
      <c r="O92" s="244"/>
      <c r="P92" s="244"/>
      <c r="Q92" s="265"/>
      <c r="R92" s="270"/>
      <c r="S92" s="270"/>
      <c r="T92" s="244"/>
    </row>
    <row r="93" spans="1:20" s="77" customFormat="1">
      <c r="A93" s="244"/>
      <c r="B93" s="244"/>
      <c r="C93" s="244"/>
      <c r="D93" s="244"/>
      <c r="E93" s="244"/>
      <c r="F93" s="265"/>
      <c r="G93" s="265"/>
      <c r="H93" s="270"/>
      <c r="I93" s="270"/>
      <c r="J93" s="270"/>
      <c r="K93" s="244"/>
      <c r="L93" s="244"/>
      <c r="M93" s="244"/>
      <c r="N93" s="244"/>
      <c r="O93" s="244"/>
      <c r="P93" s="244"/>
      <c r="Q93" s="265"/>
      <c r="R93" s="270"/>
      <c r="S93" s="270"/>
      <c r="T93" s="244"/>
    </row>
    <row r="94" spans="1:20" s="77" customFormat="1">
      <c r="A94" s="244"/>
      <c r="B94" s="244"/>
      <c r="C94" s="244"/>
      <c r="D94" s="244"/>
      <c r="E94" s="244"/>
      <c r="F94" s="265"/>
      <c r="G94" s="265"/>
      <c r="H94" s="270"/>
      <c r="I94" s="270"/>
      <c r="J94" s="270"/>
      <c r="K94" s="244"/>
      <c r="L94" s="244"/>
      <c r="M94" s="244"/>
      <c r="N94" s="244"/>
      <c r="O94" s="244"/>
      <c r="P94" s="244"/>
      <c r="Q94" s="265"/>
      <c r="R94" s="270"/>
      <c r="S94" s="270"/>
      <c r="T94" s="244"/>
    </row>
    <row r="95" spans="1:20" s="77" customFormat="1">
      <c r="A95" s="244"/>
      <c r="B95" s="244"/>
      <c r="C95" s="244"/>
      <c r="D95" s="244"/>
      <c r="E95" s="244"/>
      <c r="F95" s="265"/>
      <c r="G95" s="265"/>
      <c r="H95" s="270"/>
      <c r="I95" s="270"/>
      <c r="J95" s="270"/>
      <c r="K95" s="244"/>
      <c r="L95" s="244"/>
      <c r="M95" s="244"/>
      <c r="N95" s="244"/>
      <c r="O95" s="244"/>
      <c r="P95" s="244"/>
      <c r="Q95" s="265"/>
      <c r="R95" s="270"/>
      <c r="S95" s="270"/>
      <c r="T95" s="244"/>
    </row>
    <row r="96" spans="1:20" s="77" customFormat="1">
      <c r="A96" s="244"/>
      <c r="B96" s="244"/>
      <c r="C96" s="244"/>
      <c r="D96" s="244"/>
      <c r="E96" s="244"/>
      <c r="F96" s="265"/>
      <c r="G96" s="265"/>
      <c r="H96" s="270"/>
      <c r="I96" s="270"/>
      <c r="J96" s="270"/>
      <c r="K96" s="244"/>
      <c r="L96" s="244"/>
      <c r="M96" s="244"/>
      <c r="N96" s="244"/>
      <c r="O96" s="244"/>
      <c r="P96" s="244"/>
      <c r="Q96" s="265"/>
      <c r="R96" s="270"/>
      <c r="S96" s="270"/>
      <c r="T96" s="244"/>
    </row>
    <row r="97" spans="1:20" s="77" customFormat="1">
      <c r="A97" s="244"/>
      <c r="B97" s="244"/>
      <c r="C97" s="244"/>
      <c r="D97" s="244"/>
      <c r="E97" s="244"/>
      <c r="F97" s="265"/>
      <c r="G97" s="265"/>
      <c r="H97" s="270"/>
      <c r="I97" s="270"/>
      <c r="J97" s="270"/>
      <c r="K97" s="244"/>
      <c r="L97" s="244"/>
      <c r="M97" s="244"/>
      <c r="N97" s="244"/>
      <c r="O97" s="244"/>
      <c r="P97" s="244"/>
      <c r="Q97" s="265"/>
      <c r="R97" s="270"/>
      <c r="S97" s="270"/>
      <c r="T97" s="244"/>
    </row>
    <row r="98" spans="1:20" s="77" customFormat="1">
      <c r="A98" s="244"/>
      <c r="B98" s="244"/>
      <c r="C98" s="244"/>
      <c r="D98" s="244"/>
      <c r="E98" s="244"/>
      <c r="F98" s="265"/>
      <c r="G98" s="265"/>
      <c r="H98" s="270"/>
      <c r="I98" s="270"/>
      <c r="J98" s="270"/>
      <c r="K98" s="244"/>
      <c r="L98" s="244"/>
      <c r="M98" s="244"/>
      <c r="N98" s="244"/>
      <c r="O98" s="244"/>
      <c r="P98" s="244"/>
      <c r="Q98" s="265"/>
      <c r="R98" s="270"/>
      <c r="S98" s="270"/>
      <c r="T98" s="244"/>
    </row>
    <row r="99" spans="1:20" s="77" customFormat="1">
      <c r="A99" s="244"/>
      <c r="B99" s="244"/>
      <c r="C99" s="244"/>
      <c r="D99" s="244"/>
      <c r="E99" s="244"/>
      <c r="F99" s="265"/>
      <c r="G99" s="265"/>
      <c r="H99" s="270"/>
      <c r="I99" s="270"/>
      <c r="J99" s="270"/>
      <c r="K99" s="244"/>
      <c r="L99" s="244"/>
      <c r="M99" s="244"/>
      <c r="N99" s="244"/>
      <c r="O99" s="244"/>
      <c r="P99" s="244"/>
      <c r="Q99" s="265"/>
      <c r="R99" s="270"/>
      <c r="S99" s="270"/>
      <c r="T99" s="244"/>
    </row>
    <row r="100" spans="1:20" s="77" customFormat="1">
      <c r="A100" s="244"/>
      <c r="B100" s="244"/>
      <c r="C100" s="244"/>
      <c r="D100" s="244"/>
      <c r="E100" s="244"/>
      <c r="F100" s="265"/>
      <c r="G100" s="265"/>
      <c r="H100" s="270"/>
      <c r="I100" s="270"/>
      <c r="J100" s="270"/>
      <c r="K100" s="244"/>
      <c r="L100" s="244"/>
      <c r="M100" s="244"/>
      <c r="N100" s="244"/>
      <c r="O100" s="244"/>
      <c r="P100" s="244"/>
      <c r="Q100" s="265"/>
      <c r="R100" s="270"/>
      <c r="S100" s="270"/>
      <c r="T100" s="244"/>
    </row>
    <row r="101" spans="1:20" s="77" customFormat="1">
      <c r="A101" s="244"/>
      <c r="B101" s="244"/>
      <c r="C101" s="244"/>
      <c r="D101" s="244"/>
      <c r="E101" s="244"/>
      <c r="F101" s="265"/>
      <c r="G101" s="265"/>
      <c r="H101" s="270"/>
      <c r="I101" s="270"/>
      <c r="J101" s="270"/>
      <c r="K101" s="244"/>
      <c r="L101" s="244"/>
      <c r="M101" s="244"/>
      <c r="N101" s="244"/>
      <c r="O101" s="244"/>
      <c r="P101" s="244"/>
      <c r="Q101" s="265"/>
      <c r="R101" s="270"/>
      <c r="S101" s="270"/>
      <c r="T101" s="244"/>
    </row>
    <row r="102" spans="1:20" s="77" customFormat="1">
      <c r="A102" s="244"/>
      <c r="B102" s="244"/>
      <c r="C102" s="244"/>
      <c r="D102" s="244"/>
      <c r="E102" s="244"/>
      <c r="F102" s="265"/>
      <c r="G102" s="265"/>
      <c r="H102" s="270"/>
      <c r="I102" s="270"/>
      <c r="J102" s="270"/>
      <c r="K102" s="244"/>
      <c r="L102" s="244"/>
      <c r="M102" s="244"/>
      <c r="N102" s="244"/>
      <c r="O102" s="244"/>
      <c r="P102" s="244"/>
      <c r="Q102" s="265"/>
      <c r="R102" s="270"/>
      <c r="S102" s="270"/>
      <c r="T102" s="244"/>
    </row>
    <row r="103" spans="1:20" s="77" customFormat="1">
      <c r="A103" s="244"/>
      <c r="B103" s="244"/>
      <c r="C103" s="244"/>
      <c r="D103" s="244"/>
      <c r="E103" s="244"/>
      <c r="F103" s="265"/>
      <c r="G103" s="265"/>
      <c r="H103" s="270"/>
      <c r="I103" s="270"/>
      <c r="J103" s="270"/>
      <c r="K103" s="244"/>
      <c r="L103" s="244"/>
      <c r="M103" s="244"/>
      <c r="N103" s="244"/>
      <c r="O103" s="244"/>
      <c r="P103" s="244"/>
      <c r="Q103" s="265"/>
      <c r="R103" s="270"/>
      <c r="S103" s="270"/>
      <c r="T103" s="244"/>
    </row>
    <row r="104" spans="1:20" s="77" customFormat="1">
      <c r="A104" s="244"/>
      <c r="B104" s="244"/>
      <c r="C104" s="244"/>
      <c r="D104" s="244"/>
      <c r="E104" s="244"/>
      <c r="F104" s="265"/>
      <c r="G104" s="265"/>
      <c r="H104" s="270"/>
      <c r="I104" s="270"/>
      <c r="J104" s="270"/>
      <c r="K104" s="244"/>
      <c r="L104" s="244"/>
      <c r="M104" s="244"/>
      <c r="N104" s="244"/>
      <c r="O104" s="244"/>
      <c r="P104" s="244"/>
      <c r="Q104" s="265"/>
      <c r="R104" s="270"/>
      <c r="S104" s="270"/>
      <c r="T104" s="244"/>
    </row>
    <row r="105" spans="1:20" s="77" customFormat="1">
      <c r="A105" s="244"/>
      <c r="B105" s="244"/>
      <c r="C105" s="244"/>
      <c r="D105" s="244"/>
      <c r="E105" s="244"/>
      <c r="F105" s="265"/>
      <c r="G105" s="265"/>
      <c r="H105" s="270"/>
      <c r="I105" s="270"/>
      <c r="J105" s="270"/>
      <c r="K105" s="244"/>
      <c r="L105" s="244"/>
      <c r="M105" s="244"/>
      <c r="N105" s="244"/>
      <c r="O105" s="244"/>
      <c r="P105" s="244"/>
      <c r="Q105" s="265"/>
      <c r="R105" s="270"/>
      <c r="S105" s="270"/>
      <c r="T105" s="244"/>
    </row>
    <row r="106" spans="1:20" s="77" customFormat="1">
      <c r="A106" s="244"/>
      <c r="B106" s="244"/>
      <c r="C106" s="244"/>
      <c r="D106" s="244"/>
      <c r="E106" s="244"/>
      <c r="F106" s="265"/>
      <c r="G106" s="265"/>
      <c r="H106" s="270"/>
      <c r="I106" s="270"/>
      <c r="J106" s="270"/>
      <c r="K106" s="244"/>
      <c r="L106" s="244"/>
      <c r="M106" s="244"/>
      <c r="N106" s="244"/>
      <c r="O106" s="244"/>
      <c r="P106" s="244"/>
      <c r="Q106" s="265"/>
      <c r="R106" s="270"/>
      <c r="S106" s="270"/>
      <c r="T106" s="244"/>
    </row>
    <row r="107" spans="1:20" s="77" customFormat="1">
      <c r="A107" s="244"/>
      <c r="B107" s="244"/>
      <c r="C107" s="244"/>
      <c r="D107" s="244"/>
      <c r="E107" s="244"/>
      <c r="F107" s="265"/>
      <c r="G107" s="265"/>
      <c r="H107" s="270"/>
      <c r="I107" s="270"/>
      <c r="J107" s="270"/>
      <c r="K107" s="244"/>
      <c r="L107" s="244"/>
      <c r="M107" s="244"/>
      <c r="N107" s="244"/>
      <c r="O107" s="244"/>
      <c r="P107" s="244"/>
      <c r="Q107" s="265"/>
      <c r="R107" s="270"/>
      <c r="S107" s="270"/>
      <c r="T107" s="244"/>
    </row>
    <row r="108" spans="1:20" s="77" customFormat="1">
      <c r="A108" s="244"/>
      <c r="B108" s="244"/>
      <c r="C108" s="244"/>
      <c r="D108" s="244"/>
      <c r="E108" s="244"/>
      <c r="F108" s="265"/>
      <c r="G108" s="265"/>
      <c r="H108" s="270"/>
      <c r="I108" s="270"/>
      <c r="J108" s="270"/>
      <c r="K108" s="244"/>
      <c r="L108" s="244"/>
      <c r="M108" s="244"/>
      <c r="N108" s="244"/>
      <c r="O108" s="244"/>
      <c r="P108" s="244"/>
      <c r="Q108" s="265"/>
      <c r="R108" s="270"/>
      <c r="S108" s="270"/>
      <c r="T108" s="244"/>
    </row>
    <row r="109" spans="1:20" s="77" customFormat="1">
      <c r="A109" s="244"/>
      <c r="B109" s="244"/>
      <c r="C109" s="244"/>
      <c r="D109" s="244"/>
      <c r="E109" s="244"/>
      <c r="F109" s="265"/>
      <c r="G109" s="265"/>
      <c r="H109" s="270"/>
      <c r="I109" s="270"/>
      <c r="J109" s="270"/>
      <c r="K109" s="244"/>
      <c r="L109" s="244"/>
      <c r="M109" s="244"/>
      <c r="N109" s="244"/>
      <c r="O109" s="244"/>
      <c r="P109" s="244"/>
      <c r="Q109" s="265"/>
      <c r="R109" s="270"/>
      <c r="S109" s="270"/>
      <c r="T109" s="244"/>
    </row>
    <row r="110" spans="1:20" s="77" customFormat="1">
      <c r="A110" s="244"/>
      <c r="B110" s="244"/>
      <c r="C110" s="244"/>
      <c r="D110" s="244"/>
      <c r="E110" s="244"/>
      <c r="F110" s="265"/>
      <c r="G110" s="265"/>
      <c r="H110" s="270"/>
      <c r="I110" s="270"/>
      <c r="J110" s="270"/>
      <c r="K110" s="244"/>
      <c r="L110" s="244"/>
      <c r="M110" s="244"/>
      <c r="N110" s="244"/>
      <c r="O110" s="244"/>
      <c r="P110" s="244"/>
      <c r="Q110" s="265"/>
      <c r="R110" s="270"/>
      <c r="S110" s="270"/>
      <c r="T110" s="244"/>
    </row>
    <row r="111" spans="1:20" s="77" customFormat="1">
      <c r="A111" s="244"/>
      <c r="B111" s="244"/>
      <c r="C111" s="244"/>
      <c r="D111" s="244"/>
      <c r="E111" s="244"/>
      <c r="F111" s="265"/>
      <c r="G111" s="265"/>
      <c r="H111" s="270"/>
      <c r="I111" s="270"/>
      <c r="J111" s="270"/>
      <c r="K111" s="244"/>
      <c r="L111" s="244"/>
      <c r="M111" s="244"/>
      <c r="N111" s="244"/>
      <c r="O111" s="244"/>
      <c r="P111" s="244"/>
      <c r="Q111" s="265"/>
      <c r="R111" s="270"/>
      <c r="S111" s="270"/>
      <c r="T111" s="244"/>
    </row>
    <row r="112" spans="1:20" s="77" customFormat="1">
      <c r="A112" s="244"/>
      <c r="B112" s="244"/>
      <c r="C112" s="244"/>
      <c r="D112" s="244"/>
      <c r="E112" s="244"/>
      <c r="F112" s="265"/>
      <c r="G112" s="265"/>
      <c r="H112" s="270"/>
      <c r="I112" s="270"/>
      <c r="J112" s="270"/>
      <c r="K112" s="244"/>
      <c r="L112" s="244"/>
      <c r="M112" s="244"/>
      <c r="N112" s="244"/>
      <c r="O112" s="244"/>
      <c r="P112" s="244"/>
      <c r="Q112" s="265"/>
      <c r="R112" s="270"/>
      <c r="S112" s="270"/>
      <c r="T112" s="244"/>
    </row>
    <row r="113" spans="1:20" s="77" customFormat="1">
      <c r="A113" s="244"/>
      <c r="B113" s="244"/>
      <c r="C113" s="244"/>
      <c r="D113" s="244"/>
      <c r="E113" s="244"/>
      <c r="F113" s="265"/>
      <c r="G113" s="265"/>
      <c r="H113" s="270"/>
      <c r="I113" s="270"/>
      <c r="J113" s="270"/>
      <c r="K113" s="244"/>
      <c r="L113" s="244"/>
      <c r="M113" s="244"/>
      <c r="N113" s="244"/>
      <c r="O113" s="244"/>
      <c r="P113" s="244"/>
      <c r="Q113" s="265"/>
      <c r="R113" s="270"/>
      <c r="S113" s="270"/>
      <c r="T113" s="244"/>
    </row>
    <row r="114" spans="1:20" s="77" customFormat="1">
      <c r="A114" s="244"/>
      <c r="B114" s="244"/>
      <c r="C114" s="244"/>
      <c r="D114" s="244"/>
      <c r="E114" s="244"/>
      <c r="F114" s="265"/>
      <c r="G114" s="265"/>
      <c r="H114" s="270"/>
      <c r="I114" s="270"/>
      <c r="J114" s="270"/>
      <c r="K114" s="244"/>
      <c r="L114" s="244"/>
      <c r="M114" s="244"/>
      <c r="N114" s="244"/>
      <c r="O114" s="244"/>
      <c r="P114" s="244"/>
      <c r="Q114" s="265"/>
      <c r="R114" s="270"/>
      <c r="S114" s="270"/>
      <c r="T114" s="244"/>
    </row>
    <row r="115" spans="1:20" s="77" customFormat="1">
      <c r="A115" s="244"/>
      <c r="B115" s="244"/>
      <c r="C115" s="244"/>
      <c r="D115" s="244"/>
      <c r="E115" s="244"/>
      <c r="F115" s="265"/>
      <c r="G115" s="265"/>
      <c r="H115" s="270"/>
      <c r="I115" s="270"/>
      <c r="J115" s="270"/>
      <c r="K115" s="244"/>
      <c r="L115" s="244"/>
      <c r="M115" s="244"/>
      <c r="N115" s="244"/>
      <c r="O115" s="244"/>
      <c r="P115" s="244"/>
      <c r="Q115" s="265"/>
      <c r="R115" s="270"/>
      <c r="S115" s="270"/>
      <c r="T115" s="244"/>
    </row>
    <row r="116" spans="1:20" s="77" customFormat="1">
      <c r="A116" s="244"/>
      <c r="B116" s="244"/>
      <c r="C116" s="244"/>
      <c r="D116" s="244"/>
      <c r="E116" s="244"/>
      <c r="F116" s="265"/>
      <c r="G116" s="265"/>
      <c r="H116" s="270"/>
      <c r="I116" s="270"/>
      <c r="J116" s="270"/>
      <c r="K116" s="244"/>
      <c r="L116" s="244"/>
      <c r="M116" s="244"/>
      <c r="N116" s="244"/>
      <c r="O116" s="244"/>
      <c r="P116" s="244"/>
      <c r="Q116" s="265"/>
      <c r="R116" s="270"/>
      <c r="S116" s="270"/>
      <c r="T116" s="244"/>
    </row>
    <row r="117" spans="1:20" s="77" customFormat="1">
      <c r="A117" s="244"/>
      <c r="B117" s="244"/>
      <c r="C117" s="244"/>
      <c r="D117" s="244"/>
      <c r="E117" s="244"/>
      <c r="F117" s="265"/>
      <c r="G117" s="265"/>
      <c r="H117" s="270"/>
      <c r="I117" s="270"/>
      <c r="J117" s="270"/>
      <c r="K117" s="244"/>
      <c r="L117" s="244"/>
      <c r="M117" s="244"/>
      <c r="N117" s="244"/>
      <c r="O117" s="244"/>
      <c r="P117" s="244"/>
      <c r="Q117" s="265"/>
      <c r="R117" s="270"/>
      <c r="S117" s="270"/>
      <c r="T117" s="244"/>
    </row>
    <row r="118" spans="1:20" s="77" customFormat="1">
      <c r="A118" s="244"/>
      <c r="B118" s="244"/>
      <c r="C118" s="244"/>
      <c r="D118" s="244"/>
      <c r="E118" s="244"/>
      <c r="F118" s="265"/>
      <c r="G118" s="265"/>
      <c r="H118" s="270"/>
      <c r="I118" s="270"/>
      <c r="J118" s="270"/>
      <c r="K118" s="244"/>
      <c r="L118" s="244"/>
      <c r="M118" s="244"/>
      <c r="N118" s="244"/>
      <c r="O118" s="244"/>
      <c r="P118" s="244"/>
      <c r="Q118" s="265"/>
      <c r="R118" s="270"/>
      <c r="S118" s="270"/>
      <c r="T118" s="244"/>
    </row>
    <row r="119" spans="1:20" s="77" customFormat="1">
      <c r="A119" s="244"/>
      <c r="B119" s="244"/>
      <c r="C119" s="244"/>
      <c r="D119" s="244"/>
      <c r="E119" s="244"/>
      <c r="F119" s="265"/>
      <c r="G119" s="265"/>
      <c r="H119" s="270"/>
      <c r="I119" s="270"/>
      <c r="J119" s="270"/>
      <c r="K119" s="244"/>
      <c r="L119" s="244"/>
      <c r="M119" s="244"/>
      <c r="N119" s="244"/>
      <c r="O119" s="244"/>
      <c r="P119" s="244"/>
      <c r="Q119" s="265"/>
      <c r="R119" s="270"/>
      <c r="S119" s="270"/>
      <c r="T119" s="244"/>
    </row>
    <row r="120" spans="1:20" s="77" customFormat="1">
      <c r="A120" s="244"/>
      <c r="B120" s="244"/>
      <c r="C120" s="244"/>
      <c r="D120" s="244"/>
      <c r="E120" s="244"/>
      <c r="F120" s="265"/>
      <c r="G120" s="265"/>
      <c r="H120" s="270"/>
      <c r="I120" s="270"/>
      <c r="J120" s="270"/>
      <c r="K120" s="244"/>
      <c r="L120" s="244"/>
      <c r="M120" s="244"/>
      <c r="N120" s="244"/>
      <c r="O120" s="244"/>
      <c r="P120" s="244"/>
      <c r="Q120" s="265"/>
      <c r="R120" s="270"/>
      <c r="S120" s="270"/>
      <c r="T120" s="244"/>
    </row>
    <row r="121" spans="1:20" s="77" customFormat="1">
      <c r="A121" s="244"/>
      <c r="B121" s="244"/>
      <c r="C121" s="244"/>
      <c r="D121" s="244"/>
      <c r="E121" s="244"/>
      <c r="F121" s="265"/>
      <c r="G121" s="265"/>
      <c r="H121" s="270"/>
      <c r="I121" s="270"/>
      <c r="J121" s="270"/>
      <c r="K121" s="244"/>
      <c r="L121" s="244"/>
      <c r="M121" s="244"/>
      <c r="N121" s="244"/>
      <c r="O121" s="244"/>
      <c r="P121" s="244"/>
      <c r="Q121" s="265"/>
      <c r="R121" s="270"/>
      <c r="S121" s="270"/>
      <c r="T121" s="244"/>
    </row>
    <row r="122" spans="1:20" s="77" customFormat="1">
      <c r="A122" s="244"/>
      <c r="B122" s="244"/>
      <c r="C122" s="244"/>
      <c r="D122" s="244"/>
      <c r="E122" s="244"/>
      <c r="F122" s="265"/>
      <c r="G122" s="265"/>
      <c r="H122" s="270"/>
      <c r="I122" s="270"/>
      <c r="J122" s="270"/>
      <c r="K122" s="244"/>
      <c r="L122" s="244"/>
      <c r="M122" s="244"/>
      <c r="N122" s="244"/>
      <c r="O122" s="244"/>
      <c r="P122" s="244"/>
      <c r="Q122" s="265"/>
      <c r="R122" s="270"/>
      <c r="S122" s="270"/>
      <c r="T122" s="244"/>
    </row>
    <row r="123" spans="1:20" s="77" customFormat="1">
      <c r="A123" s="244"/>
      <c r="B123" s="244"/>
      <c r="C123" s="244"/>
      <c r="D123" s="244"/>
      <c r="E123" s="244"/>
      <c r="F123" s="265"/>
      <c r="G123" s="265"/>
      <c r="H123" s="270"/>
      <c r="I123" s="270"/>
      <c r="J123" s="270"/>
      <c r="K123" s="244"/>
      <c r="L123" s="244"/>
      <c r="M123" s="244"/>
      <c r="N123" s="244"/>
      <c r="O123" s="244"/>
      <c r="P123" s="244"/>
      <c r="Q123" s="265"/>
      <c r="R123" s="270"/>
      <c r="S123" s="270"/>
      <c r="T123" s="244"/>
    </row>
    <row r="124" spans="1:20" s="77" customFormat="1">
      <c r="A124" s="244"/>
      <c r="B124" s="244"/>
      <c r="C124" s="244"/>
      <c r="D124" s="244"/>
      <c r="E124" s="244"/>
      <c r="F124" s="265"/>
      <c r="G124" s="265"/>
      <c r="H124" s="270"/>
      <c r="I124" s="270"/>
      <c r="J124" s="270"/>
      <c r="K124" s="244"/>
      <c r="L124" s="244"/>
      <c r="M124" s="244"/>
      <c r="N124" s="244"/>
      <c r="O124" s="244"/>
      <c r="P124" s="244"/>
      <c r="Q124" s="265"/>
      <c r="R124" s="270"/>
      <c r="S124" s="270"/>
      <c r="T124" s="244"/>
    </row>
    <row r="125" spans="1:20" s="77" customFormat="1">
      <c r="A125" s="244"/>
      <c r="B125" s="244"/>
      <c r="C125" s="244"/>
      <c r="D125" s="244"/>
      <c r="E125" s="244"/>
      <c r="F125" s="265"/>
      <c r="G125" s="265"/>
      <c r="H125" s="270"/>
      <c r="I125" s="270"/>
      <c r="J125" s="270"/>
      <c r="K125" s="244"/>
      <c r="L125" s="244"/>
      <c r="M125" s="244"/>
      <c r="N125" s="244"/>
      <c r="O125" s="244"/>
      <c r="P125" s="244"/>
      <c r="Q125" s="265"/>
      <c r="R125" s="270"/>
      <c r="S125" s="270"/>
      <c r="T125" s="244"/>
    </row>
    <row r="126" spans="1:20" s="77" customFormat="1">
      <c r="A126" s="244"/>
      <c r="B126" s="244"/>
      <c r="C126" s="244"/>
      <c r="D126" s="244"/>
      <c r="E126" s="244"/>
      <c r="F126" s="265"/>
      <c r="G126" s="265"/>
      <c r="H126" s="270"/>
      <c r="I126" s="270"/>
      <c r="J126" s="270"/>
      <c r="K126" s="244"/>
      <c r="L126" s="244"/>
      <c r="M126" s="244"/>
      <c r="N126" s="244"/>
      <c r="O126" s="244"/>
      <c r="P126" s="244"/>
      <c r="Q126" s="265"/>
      <c r="R126" s="270"/>
      <c r="S126" s="270"/>
      <c r="T126" s="244"/>
    </row>
    <row r="127" spans="1:20" s="77" customFormat="1">
      <c r="A127" s="244"/>
      <c r="B127" s="244"/>
      <c r="C127" s="244"/>
      <c r="D127" s="244"/>
      <c r="E127" s="244"/>
      <c r="F127" s="265"/>
      <c r="G127" s="265"/>
      <c r="H127" s="270"/>
      <c r="I127" s="270"/>
      <c r="J127" s="270"/>
      <c r="K127" s="244"/>
      <c r="L127" s="244"/>
      <c r="M127" s="244"/>
      <c r="N127" s="244"/>
      <c r="O127" s="244"/>
      <c r="P127" s="244"/>
      <c r="Q127" s="265"/>
      <c r="R127" s="270"/>
      <c r="S127" s="270"/>
      <c r="T127" s="244"/>
    </row>
    <row r="128" spans="1:20" s="77" customFormat="1">
      <c r="A128" s="244"/>
      <c r="B128" s="244"/>
      <c r="C128" s="244"/>
      <c r="D128" s="244"/>
      <c r="E128" s="244"/>
      <c r="F128" s="265"/>
      <c r="G128" s="265"/>
      <c r="H128" s="270"/>
      <c r="I128" s="270"/>
      <c r="J128" s="270"/>
      <c r="K128" s="244"/>
      <c r="L128" s="244"/>
      <c r="M128" s="244"/>
      <c r="N128" s="244"/>
      <c r="O128" s="244"/>
      <c r="P128" s="244"/>
      <c r="Q128" s="265"/>
      <c r="R128" s="270"/>
      <c r="S128" s="270"/>
      <c r="T128" s="244"/>
    </row>
    <row r="129" spans="1:20" s="77" customFormat="1">
      <c r="A129" s="244"/>
      <c r="B129" s="244"/>
      <c r="C129" s="244"/>
      <c r="D129" s="244"/>
      <c r="E129" s="244"/>
      <c r="F129" s="265"/>
      <c r="G129" s="265"/>
      <c r="H129" s="270"/>
      <c r="I129" s="270"/>
      <c r="J129" s="270"/>
      <c r="K129" s="244"/>
      <c r="L129" s="244"/>
      <c r="M129" s="244"/>
      <c r="N129" s="244"/>
      <c r="O129" s="244"/>
      <c r="P129" s="244"/>
      <c r="Q129" s="265"/>
      <c r="R129" s="270"/>
      <c r="S129" s="270"/>
      <c r="T129" s="244"/>
    </row>
    <row r="130" spans="1:20" s="77" customFormat="1">
      <c r="A130" s="244"/>
      <c r="B130" s="244"/>
      <c r="C130" s="244"/>
      <c r="D130" s="244"/>
      <c r="E130" s="244"/>
      <c r="F130" s="265"/>
      <c r="G130" s="265"/>
      <c r="H130" s="270"/>
      <c r="I130" s="270"/>
      <c r="J130" s="270"/>
      <c r="K130" s="244"/>
      <c r="L130" s="244"/>
      <c r="M130" s="244"/>
      <c r="N130" s="244"/>
      <c r="O130" s="244"/>
      <c r="P130" s="244"/>
      <c r="Q130" s="265"/>
      <c r="R130" s="270"/>
      <c r="S130" s="270"/>
      <c r="T130" s="244"/>
    </row>
    <row r="131" spans="1:20" s="77" customFormat="1">
      <c r="A131" s="244"/>
      <c r="B131" s="244"/>
      <c r="C131" s="244"/>
      <c r="D131" s="244"/>
      <c r="E131" s="244"/>
      <c r="F131" s="265"/>
      <c r="G131" s="265"/>
      <c r="H131" s="270"/>
      <c r="I131" s="270"/>
      <c r="J131" s="270"/>
      <c r="K131" s="244"/>
      <c r="L131" s="244"/>
      <c r="M131" s="244"/>
      <c r="N131" s="244"/>
      <c r="O131" s="244"/>
      <c r="P131" s="244"/>
      <c r="Q131" s="265"/>
      <c r="R131" s="270"/>
      <c r="S131" s="270"/>
      <c r="T131" s="244"/>
    </row>
    <row r="132" spans="1:20" s="77" customFormat="1">
      <c r="A132" s="244"/>
      <c r="B132" s="244"/>
      <c r="C132" s="244"/>
      <c r="D132" s="244"/>
      <c r="E132" s="244"/>
      <c r="F132" s="265"/>
      <c r="G132" s="265"/>
      <c r="H132" s="270"/>
      <c r="I132" s="270"/>
      <c r="J132" s="270"/>
      <c r="K132" s="244"/>
      <c r="L132" s="244"/>
      <c r="M132" s="244"/>
      <c r="N132" s="244"/>
      <c r="O132" s="244"/>
      <c r="P132" s="244"/>
      <c r="Q132" s="265"/>
      <c r="R132" s="270"/>
      <c r="S132" s="270"/>
      <c r="T132" s="244"/>
    </row>
    <row r="133" spans="1:20" s="77" customFormat="1">
      <c r="A133" s="244"/>
      <c r="B133" s="244"/>
      <c r="C133" s="244"/>
      <c r="D133" s="244"/>
      <c r="E133" s="244"/>
      <c r="F133" s="265"/>
      <c r="G133" s="265"/>
      <c r="H133" s="270"/>
      <c r="I133" s="270"/>
      <c r="J133" s="270"/>
      <c r="K133" s="244"/>
      <c r="L133" s="244"/>
      <c r="M133" s="244"/>
      <c r="N133" s="244"/>
      <c r="O133" s="244"/>
      <c r="P133" s="244"/>
      <c r="Q133" s="265"/>
      <c r="R133" s="270"/>
      <c r="S133" s="270"/>
      <c r="T133" s="244"/>
    </row>
    <row r="134" spans="1:20" s="77" customFormat="1">
      <c r="A134" s="244"/>
      <c r="B134" s="244"/>
      <c r="C134" s="244"/>
      <c r="D134" s="244"/>
      <c r="E134" s="244"/>
      <c r="F134" s="265"/>
      <c r="G134" s="265"/>
      <c r="H134" s="270"/>
      <c r="I134" s="270"/>
      <c r="J134" s="270"/>
      <c r="K134" s="244"/>
      <c r="L134" s="244"/>
      <c r="M134" s="244"/>
      <c r="N134" s="244"/>
      <c r="O134" s="244"/>
      <c r="P134" s="244"/>
      <c r="Q134" s="265"/>
      <c r="R134" s="270"/>
      <c r="S134" s="270"/>
      <c r="T134" s="244"/>
    </row>
    <row r="135" spans="1:20" s="77" customFormat="1">
      <c r="A135" s="244"/>
      <c r="B135" s="244"/>
      <c r="C135" s="244"/>
      <c r="D135" s="244"/>
      <c r="E135" s="244"/>
      <c r="F135" s="265"/>
      <c r="G135" s="265"/>
      <c r="H135" s="270"/>
      <c r="I135" s="270"/>
      <c r="J135" s="270"/>
      <c r="K135" s="244"/>
      <c r="L135" s="244"/>
      <c r="M135" s="244"/>
      <c r="N135" s="244"/>
      <c r="O135" s="244"/>
      <c r="P135" s="244"/>
      <c r="Q135" s="265"/>
      <c r="R135" s="270"/>
      <c r="S135" s="270"/>
      <c r="T135" s="244"/>
    </row>
    <row r="136" spans="1:20" s="77" customFormat="1">
      <c r="A136" s="244"/>
      <c r="B136" s="244"/>
      <c r="C136" s="244"/>
      <c r="D136" s="244"/>
      <c r="E136" s="244"/>
      <c r="F136" s="265"/>
      <c r="G136" s="265"/>
      <c r="H136" s="270"/>
      <c r="I136" s="270"/>
      <c r="J136" s="270"/>
      <c r="K136" s="244"/>
      <c r="L136" s="244"/>
      <c r="M136" s="244"/>
      <c r="N136" s="244"/>
      <c r="O136" s="244"/>
      <c r="P136" s="244"/>
      <c r="Q136" s="265"/>
      <c r="R136" s="270"/>
      <c r="S136" s="270"/>
      <c r="T136" s="244"/>
    </row>
    <row r="137" spans="1:20" s="77" customFormat="1">
      <c r="A137" s="244"/>
      <c r="B137" s="244"/>
      <c r="C137" s="244"/>
      <c r="D137" s="244"/>
      <c r="E137" s="244"/>
      <c r="F137" s="265"/>
      <c r="G137" s="265"/>
      <c r="H137" s="270"/>
      <c r="I137" s="270"/>
      <c r="J137" s="270"/>
      <c r="K137" s="244"/>
      <c r="L137" s="244"/>
      <c r="M137" s="244"/>
      <c r="N137" s="244"/>
      <c r="O137" s="244"/>
      <c r="P137" s="244"/>
      <c r="Q137" s="265"/>
      <c r="R137" s="270"/>
      <c r="S137" s="270"/>
      <c r="T137" s="244"/>
    </row>
    <row r="138" spans="1:20" s="77" customFormat="1">
      <c r="A138" s="244"/>
      <c r="B138" s="244"/>
      <c r="C138" s="244"/>
      <c r="D138" s="244"/>
      <c r="E138" s="244"/>
      <c r="F138" s="265"/>
      <c r="G138" s="265"/>
      <c r="H138" s="270"/>
      <c r="I138" s="270"/>
      <c r="J138" s="270"/>
      <c r="K138" s="244"/>
      <c r="L138" s="244"/>
      <c r="M138" s="244"/>
      <c r="N138" s="244"/>
      <c r="O138" s="244"/>
      <c r="P138" s="244"/>
      <c r="Q138" s="265"/>
      <c r="R138" s="270"/>
      <c r="S138" s="270"/>
      <c r="T138" s="244"/>
    </row>
    <row r="139" spans="1:20" s="77" customFormat="1">
      <c r="A139" s="244"/>
      <c r="B139" s="244"/>
      <c r="C139" s="244"/>
      <c r="D139" s="244"/>
      <c r="E139" s="244"/>
      <c r="F139" s="265"/>
      <c r="G139" s="265"/>
      <c r="H139" s="270"/>
      <c r="I139" s="270"/>
      <c r="J139" s="270"/>
      <c r="K139" s="244"/>
      <c r="L139" s="244"/>
      <c r="M139" s="244"/>
      <c r="N139" s="244"/>
      <c r="O139" s="244"/>
      <c r="P139" s="244"/>
      <c r="Q139" s="265"/>
      <c r="R139" s="270"/>
      <c r="S139" s="270"/>
      <c r="T139" s="244"/>
    </row>
    <row r="140" spans="1:20" s="77" customFormat="1">
      <c r="A140" s="244"/>
      <c r="B140" s="244"/>
      <c r="C140" s="244"/>
      <c r="D140" s="244"/>
      <c r="E140" s="244"/>
      <c r="F140" s="265"/>
      <c r="G140" s="265"/>
      <c r="H140" s="270"/>
      <c r="I140" s="270"/>
      <c r="J140" s="270"/>
      <c r="K140" s="244"/>
      <c r="L140" s="244"/>
      <c r="M140" s="244"/>
      <c r="N140" s="244"/>
      <c r="O140" s="244"/>
      <c r="P140" s="244"/>
      <c r="Q140" s="265"/>
      <c r="R140" s="270"/>
      <c r="S140" s="270"/>
      <c r="T140" s="244"/>
    </row>
    <row r="141" spans="1:20" s="77" customFormat="1">
      <c r="A141" s="244"/>
      <c r="B141" s="244"/>
      <c r="C141" s="244"/>
      <c r="D141" s="244"/>
      <c r="E141" s="244"/>
      <c r="F141" s="265"/>
      <c r="G141" s="265"/>
      <c r="H141" s="270"/>
      <c r="I141" s="270"/>
      <c r="J141" s="270"/>
      <c r="K141" s="244"/>
      <c r="L141" s="244"/>
      <c r="M141" s="244"/>
      <c r="N141" s="244"/>
      <c r="O141" s="244"/>
      <c r="P141" s="244"/>
      <c r="Q141" s="265"/>
      <c r="R141" s="270"/>
      <c r="S141" s="270"/>
      <c r="T141" s="244"/>
    </row>
    <row r="142" spans="1:20" s="77" customFormat="1">
      <c r="A142" s="244"/>
      <c r="B142" s="244"/>
      <c r="C142" s="244"/>
      <c r="D142" s="244"/>
      <c r="E142" s="244"/>
      <c r="F142" s="265"/>
      <c r="G142" s="265"/>
      <c r="H142" s="270"/>
      <c r="I142" s="270"/>
      <c r="J142" s="270"/>
      <c r="K142" s="244"/>
      <c r="L142" s="244"/>
      <c r="M142" s="244"/>
      <c r="N142" s="244"/>
      <c r="O142" s="244"/>
      <c r="P142" s="244"/>
      <c r="Q142" s="265"/>
      <c r="R142" s="270"/>
      <c r="S142" s="270"/>
      <c r="T142" s="244"/>
    </row>
    <row r="143" spans="1:20" s="77" customFormat="1">
      <c r="A143" s="244"/>
      <c r="B143" s="244"/>
      <c r="C143" s="244"/>
      <c r="D143" s="244"/>
      <c r="E143" s="244"/>
      <c r="F143" s="265"/>
      <c r="G143" s="265"/>
      <c r="H143" s="270"/>
      <c r="I143" s="270"/>
      <c r="J143" s="270"/>
      <c r="K143" s="244"/>
      <c r="L143" s="244"/>
      <c r="M143" s="244"/>
      <c r="N143" s="244"/>
      <c r="O143" s="244"/>
      <c r="P143" s="244"/>
      <c r="Q143" s="265"/>
      <c r="R143" s="270"/>
      <c r="S143" s="270"/>
      <c r="T143" s="244"/>
    </row>
    <row r="144" spans="1:20" s="77" customFormat="1">
      <c r="A144" s="244"/>
      <c r="B144" s="244"/>
      <c r="C144" s="244"/>
      <c r="D144" s="244"/>
      <c r="E144" s="244"/>
      <c r="F144" s="265"/>
      <c r="G144" s="265"/>
      <c r="H144" s="270"/>
      <c r="I144" s="270"/>
      <c r="J144" s="270"/>
      <c r="K144" s="244"/>
      <c r="L144" s="244"/>
      <c r="M144" s="244"/>
      <c r="N144" s="244"/>
      <c r="O144" s="244"/>
      <c r="P144" s="244"/>
      <c r="Q144" s="265"/>
      <c r="R144" s="270"/>
      <c r="S144" s="270"/>
      <c r="T144" s="244"/>
    </row>
    <row r="145" spans="1:20" s="77" customFormat="1">
      <c r="A145" s="244"/>
      <c r="B145" s="244"/>
      <c r="C145" s="244"/>
      <c r="D145" s="244"/>
      <c r="E145" s="244"/>
      <c r="F145" s="265"/>
      <c r="G145" s="265"/>
      <c r="H145" s="270"/>
      <c r="I145" s="270"/>
      <c r="J145" s="270"/>
      <c r="K145" s="244"/>
      <c r="L145" s="244"/>
      <c r="M145" s="244"/>
      <c r="N145" s="244"/>
      <c r="O145" s="244"/>
      <c r="P145" s="244"/>
      <c r="Q145" s="265"/>
      <c r="R145" s="270"/>
      <c r="S145" s="270"/>
      <c r="T145" s="244"/>
    </row>
    <row r="146" spans="1:20" s="77" customFormat="1">
      <c r="A146" s="244"/>
      <c r="B146" s="244"/>
      <c r="C146" s="244"/>
      <c r="D146" s="244"/>
      <c r="E146" s="244"/>
      <c r="F146" s="265"/>
      <c r="G146" s="265"/>
      <c r="H146" s="270"/>
      <c r="I146" s="270"/>
      <c r="J146" s="270"/>
      <c r="K146" s="244"/>
      <c r="L146" s="244"/>
      <c r="M146" s="244"/>
      <c r="N146" s="244"/>
      <c r="O146" s="244"/>
      <c r="P146" s="244"/>
      <c r="Q146" s="265"/>
      <c r="R146" s="270"/>
      <c r="S146" s="270"/>
      <c r="T146" s="244"/>
    </row>
    <row r="147" spans="1:20" s="77" customFormat="1">
      <c r="A147" s="244"/>
      <c r="B147" s="244"/>
      <c r="C147" s="244"/>
      <c r="D147" s="244"/>
      <c r="E147" s="244"/>
      <c r="F147" s="265"/>
      <c r="G147" s="265"/>
      <c r="H147" s="270"/>
      <c r="I147" s="270"/>
      <c r="J147" s="270"/>
      <c r="K147" s="244"/>
      <c r="L147" s="244"/>
      <c r="M147" s="244"/>
      <c r="N147" s="244"/>
      <c r="O147" s="244"/>
      <c r="P147" s="244"/>
      <c r="Q147" s="265"/>
      <c r="R147" s="270"/>
      <c r="S147" s="270"/>
      <c r="T147" s="244"/>
    </row>
    <row r="148" spans="1:20" s="77" customFormat="1">
      <c r="A148" s="244"/>
      <c r="B148" s="244"/>
      <c r="C148" s="244"/>
      <c r="D148" s="244"/>
      <c r="E148" s="244"/>
      <c r="F148" s="265"/>
      <c r="G148" s="265"/>
      <c r="H148" s="270"/>
      <c r="I148" s="270"/>
      <c r="J148" s="270"/>
      <c r="K148" s="244"/>
      <c r="L148" s="244"/>
      <c r="M148" s="244"/>
      <c r="N148" s="244"/>
      <c r="O148" s="244"/>
      <c r="P148" s="244"/>
      <c r="Q148" s="265"/>
      <c r="R148" s="270"/>
      <c r="S148" s="270"/>
      <c r="T148" s="244"/>
    </row>
    <row r="149" spans="1:20" s="77" customFormat="1">
      <c r="A149" s="244"/>
      <c r="B149" s="244"/>
      <c r="C149" s="244"/>
      <c r="D149" s="244"/>
      <c r="E149" s="244"/>
      <c r="F149" s="265"/>
      <c r="G149" s="265"/>
      <c r="H149" s="270"/>
      <c r="I149" s="270"/>
      <c r="J149" s="270"/>
      <c r="K149" s="244"/>
      <c r="L149" s="244"/>
      <c r="M149" s="244"/>
      <c r="N149" s="244"/>
      <c r="O149" s="244"/>
      <c r="P149" s="244"/>
      <c r="Q149" s="265"/>
      <c r="R149" s="270"/>
      <c r="S149" s="270"/>
      <c r="T149" s="244"/>
    </row>
    <row r="150" spans="1:20" s="77" customFormat="1">
      <c r="A150" s="244"/>
      <c r="B150" s="244"/>
      <c r="C150" s="244"/>
      <c r="D150" s="244"/>
      <c r="E150" s="244"/>
      <c r="F150" s="265"/>
      <c r="G150" s="265"/>
      <c r="H150" s="270"/>
      <c r="I150" s="270"/>
      <c r="J150" s="270"/>
      <c r="K150" s="244"/>
      <c r="L150" s="244"/>
      <c r="M150" s="244"/>
      <c r="N150" s="244"/>
      <c r="O150" s="244"/>
      <c r="P150" s="244"/>
      <c r="Q150" s="265"/>
      <c r="R150" s="270"/>
      <c r="S150" s="270"/>
      <c r="T150" s="244"/>
    </row>
    <row r="151" spans="1:20" s="77" customFormat="1">
      <c r="A151" s="244"/>
      <c r="B151" s="244"/>
      <c r="C151" s="244"/>
      <c r="D151" s="244"/>
      <c r="E151" s="244"/>
      <c r="F151" s="265"/>
      <c r="G151" s="265"/>
      <c r="H151" s="270"/>
      <c r="I151" s="270"/>
      <c r="J151" s="270"/>
      <c r="K151" s="244"/>
      <c r="L151" s="244"/>
      <c r="M151" s="244"/>
      <c r="N151" s="244"/>
      <c r="O151" s="244"/>
      <c r="P151" s="244"/>
      <c r="Q151" s="265"/>
      <c r="R151" s="270"/>
      <c r="S151" s="270"/>
      <c r="T151" s="244"/>
    </row>
    <row r="152" spans="1:20" s="77" customFormat="1">
      <c r="A152" s="244"/>
      <c r="B152" s="244"/>
      <c r="C152" s="244"/>
      <c r="D152" s="244"/>
      <c r="E152" s="244"/>
      <c r="F152" s="265"/>
      <c r="G152" s="265"/>
      <c r="H152" s="270"/>
      <c r="I152" s="270"/>
      <c r="J152" s="270"/>
      <c r="K152" s="244"/>
      <c r="L152" s="244"/>
      <c r="M152" s="244"/>
      <c r="N152" s="244"/>
      <c r="O152" s="244"/>
      <c r="P152" s="244"/>
      <c r="Q152" s="265"/>
      <c r="R152" s="270"/>
      <c r="S152" s="270"/>
      <c r="T152" s="244"/>
    </row>
    <row r="153" spans="1:20" s="77" customFormat="1">
      <c r="A153" s="244"/>
      <c r="B153" s="244"/>
      <c r="C153" s="244"/>
      <c r="D153" s="244"/>
      <c r="E153" s="244"/>
      <c r="F153" s="265"/>
      <c r="G153" s="265"/>
      <c r="H153" s="270"/>
      <c r="I153" s="270"/>
      <c r="J153" s="270"/>
      <c r="K153" s="244"/>
      <c r="L153" s="244"/>
      <c r="M153" s="244"/>
      <c r="N153" s="244"/>
      <c r="O153" s="244"/>
      <c r="P153" s="244"/>
      <c r="Q153" s="265"/>
      <c r="R153" s="270"/>
      <c r="S153" s="270"/>
      <c r="T153" s="244"/>
    </row>
    <row r="154" spans="1:20" s="77" customFormat="1">
      <c r="A154" s="244"/>
      <c r="B154" s="244"/>
      <c r="C154" s="244"/>
      <c r="D154" s="244"/>
      <c r="E154" s="244"/>
      <c r="F154" s="265"/>
      <c r="G154" s="265"/>
      <c r="H154" s="270"/>
      <c r="I154" s="270"/>
      <c r="J154" s="270"/>
      <c r="K154" s="244"/>
      <c r="L154" s="244"/>
      <c r="M154" s="244"/>
      <c r="N154" s="244"/>
      <c r="O154" s="244"/>
      <c r="P154" s="244"/>
      <c r="Q154" s="265"/>
      <c r="R154" s="270"/>
      <c r="S154" s="270"/>
      <c r="T154" s="244"/>
    </row>
    <row r="155" spans="1:20" s="77" customFormat="1">
      <c r="A155" s="244"/>
      <c r="B155" s="244"/>
      <c r="C155" s="244"/>
      <c r="D155" s="244"/>
      <c r="E155" s="244"/>
      <c r="F155" s="265"/>
      <c r="G155" s="265"/>
      <c r="H155" s="270"/>
      <c r="I155" s="270"/>
      <c r="J155" s="270"/>
      <c r="K155" s="244"/>
      <c r="L155" s="244"/>
      <c r="M155" s="244"/>
      <c r="N155" s="244"/>
      <c r="O155" s="244"/>
      <c r="P155" s="244"/>
      <c r="Q155" s="265"/>
      <c r="R155" s="270"/>
      <c r="S155" s="270"/>
      <c r="T155" s="244"/>
    </row>
    <row r="156" spans="1:20" s="77" customFormat="1">
      <c r="A156" s="244"/>
      <c r="B156" s="244"/>
      <c r="C156" s="244"/>
      <c r="D156" s="244"/>
      <c r="E156" s="244"/>
      <c r="F156" s="265"/>
      <c r="G156" s="265"/>
      <c r="H156" s="270"/>
      <c r="I156" s="270"/>
      <c r="J156" s="270"/>
      <c r="K156" s="244"/>
      <c r="L156" s="244"/>
      <c r="M156" s="244"/>
      <c r="N156" s="244"/>
      <c r="O156" s="244"/>
      <c r="P156" s="244"/>
      <c r="Q156" s="265"/>
      <c r="R156" s="270"/>
      <c r="S156" s="270"/>
      <c r="T156" s="244"/>
    </row>
    <row r="157" spans="1:20" s="77" customFormat="1">
      <c r="A157" s="244"/>
      <c r="B157" s="244"/>
      <c r="C157" s="244"/>
      <c r="D157" s="244"/>
      <c r="E157" s="244"/>
      <c r="F157" s="265"/>
      <c r="G157" s="265"/>
      <c r="H157" s="270"/>
      <c r="I157" s="270"/>
      <c r="J157" s="270"/>
      <c r="K157" s="244"/>
      <c r="L157" s="244"/>
      <c r="M157" s="244"/>
      <c r="N157" s="244"/>
      <c r="O157" s="244"/>
      <c r="P157" s="244"/>
      <c r="Q157" s="265"/>
      <c r="R157" s="270"/>
      <c r="S157" s="270"/>
      <c r="T157" s="244"/>
    </row>
    <row r="158" spans="1:20" s="77" customFormat="1">
      <c r="A158" s="244"/>
      <c r="B158" s="244"/>
      <c r="C158" s="244"/>
      <c r="D158" s="244"/>
      <c r="E158" s="244"/>
      <c r="F158" s="265"/>
      <c r="G158" s="265"/>
      <c r="H158" s="270"/>
      <c r="I158" s="270"/>
      <c r="J158" s="270"/>
      <c r="K158" s="244"/>
      <c r="L158" s="244"/>
      <c r="M158" s="244"/>
      <c r="N158" s="244"/>
      <c r="O158" s="244"/>
      <c r="P158" s="244"/>
      <c r="Q158" s="265"/>
      <c r="R158" s="270"/>
      <c r="S158" s="270"/>
      <c r="T158" s="244"/>
    </row>
    <row r="159" spans="1:20" s="77" customFormat="1">
      <c r="A159" s="244"/>
      <c r="B159" s="244"/>
      <c r="C159" s="244"/>
      <c r="D159" s="244"/>
      <c r="E159" s="244"/>
      <c r="F159" s="265"/>
      <c r="G159" s="265"/>
      <c r="H159" s="270"/>
      <c r="I159" s="270"/>
      <c r="J159" s="270"/>
      <c r="K159" s="244"/>
      <c r="L159" s="244"/>
      <c r="M159" s="244"/>
      <c r="N159" s="244"/>
      <c r="O159" s="244"/>
      <c r="P159" s="244"/>
      <c r="Q159" s="265"/>
      <c r="R159" s="270"/>
      <c r="S159" s="270"/>
      <c r="T159" s="244"/>
    </row>
    <row r="160" spans="1:20" s="77" customFormat="1">
      <c r="A160" s="244"/>
      <c r="B160" s="244"/>
      <c r="C160" s="244"/>
      <c r="D160" s="244"/>
      <c r="E160" s="244"/>
      <c r="F160" s="265"/>
      <c r="G160" s="265"/>
      <c r="H160" s="270"/>
      <c r="I160" s="270"/>
      <c r="J160" s="270"/>
      <c r="K160" s="244"/>
      <c r="L160" s="244"/>
      <c r="M160" s="244"/>
      <c r="N160" s="244"/>
      <c r="O160" s="244"/>
      <c r="P160" s="244"/>
      <c r="Q160" s="265"/>
      <c r="R160" s="270"/>
      <c r="S160" s="270"/>
      <c r="T160" s="244"/>
    </row>
    <row r="161" spans="1:20" s="77" customFormat="1">
      <c r="A161" s="244"/>
      <c r="B161" s="244"/>
      <c r="C161" s="244"/>
      <c r="D161" s="244"/>
      <c r="E161" s="244"/>
      <c r="F161" s="265"/>
      <c r="G161" s="265"/>
      <c r="H161" s="270"/>
      <c r="I161" s="270"/>
      <c r="J161" s="270"/>
      <c r="K161" s="244"/>
      <c r="L161" s="244"/>
      <c r="M161" s="244"/>
      <c r="N161" s="244"/>
      <c r="O161" s="244"/>
      <c r="P161" s="244"/>
      <c r="Q161" s="265"/>
      <c r="R161" s="270"/>
      <c r="S161" s="270"/>
      <c r="T161" s="244"/>
    </row>
    <row r="162" spans="1:20" s="77" customFormat="1">
      <c r="A162" s="244"/>
      <c r="B162" s="244"/>
      <c r="C162" s="244"/>
      <c r="D162" s="244"/>
      <c r="E162" s="244"/>
      <c r="F162" s="265"/>
      <c r="G162" s="265"/>
      <c r="H162" s="270"/>
      <c r="I162" s="270"/>
      <c r="J162" s="270"/>
      <c r="K162" s="244"/>
      <c r="L162" s="244"/>
      <c r="M162" s="244"/>
      <c r="N162" s="244"/>
      <c r="O162" s="244"/>
      <c r="P162" s="244"/>
      <c r="Q162" s="265"/>
      <c r="R162" s="270"/>
      <c r="S162" s="270"/>
      <c r="T162" s="244"/>
    </row>
    <row r="163" spans="1:20" s="77" customFormat="1">
      <c r="A163" s="244"/>
      <c r="B163" s="244"/>
      <c r="C163" s="244"/>
      <c r="D163" s="244"/>
      <c r="E163" s="244"/>
      <c r="F163" s="265"/>
      <c r="G163" s="265"/>
      <c r="H163" s="270"/>
      <c r="I163" s="270"/>
      <c r="J163" s="270"/>
      <c r="K163" s="244"/>
      <c r="L163" s="244"/>
      <c r="M163" s="244"/>
      <c r="N163" s="244"/>
      <c r="O163" s="244"/>
      <c r="P163" s="244"/>
      <c r="Q163" s="265"/>
      <c r="R163" s="270"/>
      <c r="S163" s="270"/>
      <c r="T163" s="244"/>
    </row>
    <row r="164" spans="1:20" s="77" customFormat="1">
      <c r="A164" s="244"/>
      <c r="B164" s="244"/>
      <c r="C164" s="244"/>
      <c r="D164" s="244"/>
      <c r="E164" s="244"/>
      <c r="F164" s="265"/>
      <c r="G164" s="265"/>
      <c r="H164" s="270"/>
      <c r="I164" s="270"/>
      <c r="J164" s="270"/>
      <c r="K164" s="244"/>
      <c r="L164" s="244"/>
      <c r="M164" s="244"/>
      <c r="N164" s="244"/>
      <c r="O164" s="244"/>
      <c r="P164" s="244"/>
      <c r="Q164" s="265"/>
      <c r="R164" s="270"/>
      <c r="S164" s="270"/>
      <c r="T164" s="244"/>
    </row>
    <row r="165" spans="1:20" s="77" customFormat="1">
      <c r="A165" s="244"/>
      <c r="B165" s="244"/>
      <c r="C165" s="244"/>
      <c r="D165" s="244"/>
      <c r="E165" s="244"/>
      <c r="F165" s="265"/>
      <c r="G165" s="265"/>
      <c r="H165" s="270"/>
      <c r="I165" s="270"/>
      <c r="J165" s="270"/>
      <c r="K165" s="244"/>
      <c r="L165" s="244"/>
      <c r="M165" s="244"/>
      <c r="N165" s="244"/>
      <c r="O165" s="244"/>
      <c r="P165" s="244"/>
      <c r="Q165" s="265"/>
      <c r="R165" s="270"/>
      <c r="S165" s="270"/>
      <c r="T165" s="244"/>
    </row>
    <row r="166" spans="1:20" s="77" customFormat="1">
      <c r="A166" s="244"/>
      <c r="B166" s="244"/>
      <c r="C166" s="244"/>
      <c r="D166" s="244"/>
      <c r="E166" s="244"/>
      <c r="F166" s="265"/>
      <c r="G166" s="265"/>
      <c r="H166" s="270"/>
      <c r="I166" s="270"/>
      <c r="J166" s="270"/>
      <c r="K166" s="244"/>
      <c r="L166" s="244"/>
      <c r="M166" s="244"/>
      <c r="N166" s="244"/>
      <c r="O166" s="244"/>
      <c r="P166" s="244"/>
      <c r="Q166" s="265"/>
      <c r="R166" s="270"/>
      <c r="S166" s="270"/>
      <c r="T166" s="244"/>
    </row>
    <row r="167" spans="1:20" s="77" customFormat="1">
      <c r="A167" s="244"/>
      <c r="B167" s="244"/>
      <c r="C167" s="244"/>
      <c r="D167" s="244"/>
      <c r="E167" s="244"/>
      <c r="F167" s="265"/>
      <c r="G167" s="265"/>
      <c r="H167" s="270"/>
      <c r="I167" s="270"/>
      <c r="J167" s="270"/>
      <c r="K167" s="244"/>
      <c r="L167" s="244"/>
      <c r="M167" s="244"/>
      <c r="N167" s="244"/>
      <c r="O167" s="244"/>
      <c r="P167" s="244"/>
      <c r="Q167" s="265"/>
      <c r="R167" s="270"/>
      <c r="S167" s="270"/>
      <c r="T167" s="244"/>
    </row>
    <row r="168" spans="1:20" s="77" customFormat="1">
      <c r="A168" s="244"/>
      <c r="B168" s="244"/>
      <c r="C168" s="244"/>
      <c r="D168" s="244"/>
      <c r="E168" s="244"/>
      <c r="F168" s="265"/>
      <c r="G168" s="265"/>
      <c r="H168" s="270"/>
      <c r="I168" s="270"/>
      <c r="J168" s="270"/>
      <c r="K168" s="244"/>
      <c r="L168" s="244"/>
      <c r="M168" s="244"/>
      <c r="N168" s="244"/>
      <c r="O168" s="244"/>
      <c r="P168" s="244"/>
      <c r="Q168" s="265"/>
      <c r="R168" s="270"/>
      <c r="S168" s="270"/>
      <c r="T168" s="244"/>
    </row>
    <row r="169" spans="1:20" s="77" customFormat="1">
      <c r="A169" s="244"/>
      <c r="B169" s="244"/>
      <c r="C169" s="244"/>
      <c r="D169" s="244"/>
      <c r="E169" s="244"/>
      <c r="F169" s="265"/>
      <c r="G169" s="265"/>
      <c r="H169" s="270"/>
      <c r="I169" s="270"/>
      <c r="J169" s="270"/>
      <c r="K169" s="244"/>
      <c r="L169" s="244"/>
      <c r="M169" s="244"/>
      <c r="N169" s="244"/>
      <c r="O169" s="244"/>
      <c r="P169" s="244"/>
      <c r="Q169" s="265"/>
      <c r="R169" s="270"/>
      <c r="S169" s="270"/>
      <c r="T169" s="244"/>
    </row>
    <row r="170" spans="1:20" s="77" customFormat="1">
      <c r="A170" s="244"/>
      <c r="B170" s="244"/>
      <c r="C170" s="244"/>
      <c r="D170" s="244"/>
      <c r="E170" s="244"/>
      <c r="F170" s="265"/>
      <c r="G170" s="265"/>
      <c r="H170" s="270"/>
      <c r="I170" s="270"/>
      <c r="J170" s="270"/>
      <c r="K170" s="244"/>
      <c r="L170" s="244"/>
      <c r="M170" s="244"/>
      <c r="N170" s="244"/>
      <c r="O170" s="244"/>
      <c r="P170" s="244"/>
      <c r="Q170" s="265"/>
      <c r="R170" s="270"/>
      <c r="S170" s="270"/>
      <c r="T170" s="244"/>
    </row>
    <row r="171" spans="1:20" s="77" customFormat="1">
      <c r="A171" s="244"/>
      <c r="B171" s="244"/>
      <c r="C171" s="244"/>
      <c r="D171" s="244"/>
      <c r="E171" s="244"/>
      <c r="F171" s="265"/>
      <c r="G171" s="265"/>
      <c r="H171" s="270"/>
      <c r="I171" s="270"/>
      <c r="J171" s="270"/>
      <c r="K171" s="244"/>
      <c r="L171" s="244"/>
      <c r="M171" s="244"/>
      <c r="N171" s="244"/>
      <c r="O171" s="244"/>
      <c r="P171" s="244"/>
      <c r="Q171" s="265"/>
      <c r="R171" s="270"/>
      <c r="S171" s="270"/>
      <c r="T171" s="244"/>
    </row>
    <row r="172" spans="1:20" s="77" customFormat="1">
      <c r="A172" s="244"/>
      <c r="B172" s="244"/>
      <c r="C172" s="244"/>
      <c r="D172" s="244"/>
      <c r="E172" s="244"/>
      <c r="F172" s="265"/>
      <c r="G172" s="265"/>
      <c r="H172" s="270"/>
      <c r="I172" s="270"/>
      <c r="J172" s="270"/>
      <c r="K172" s="244"/>
      <c r="L172" s="244"/>
      <c r="M172" s="244"/>
      <c r="N172" s="244"/>
      <c r="O172" s="244"/>
      <c r="P172" s="244"/>
      <c r="Q172" s="265"/>
      <c r="R172" s="270"/>
      <c r="S172" s="270"/>
      <c r="T172" s="244"/>
    </row>
    <row r="173" spans="1:20" s="77" customFormat="1">
      <c r="A173" s="244"/>
      <c r="B173" s="244"/>
      <c r="C173" s="244"/>
      <c r="D173" s="244"/>
      <c r="E173" s="244"/>
      <c r="F173" s="265"/>
      <c r="G173" s="265"/>
      <c r="H173" s="270"/>
      <c r="I173" s="270"/>
      <c r="J173" s="270"/>
      <c r="K173" s="244"/>
      <c r="L173" s="244"/>
      <c r="M173" s="244"/>
      <c r="N173" s="244"/>
      <c r="O173" s="244"/>
      <c r="P173" s="244"/>
      <c r="Q173" s="265"/>
      <c r="R173" s="270"/>
      <c r="S173" s="270"/>
      <c r="T173" s="244"/>
    </row>
    <row r="174" spans="1:20" s="77" customFormat="1">
      <c r="A174" s="244"/>
      <c r="B174" s="244"/>
      <c r="C174" s="244"/>
      <c r="D174" s="244"/>
      <c r="E174" s="244"/>
      <c r="F174" s="265"/>
      <c r="G174" s="265"/>
      <c r="H174" s="270"/>
      <c r="I174" s="270"/>
      <c r="J174" s="270"/>
      <c r="K174" s="244"/>
      <c r="L174" s="244"/>
      <c r="M174" s="244"/>
      <c r="N174" s="244"/>
      <c r="O174" s="244"/>
      <c r="P174" s="244"/>
      <c r="Q174" s="265"/>
      <c r="R174" s="270"/>
      <c r="S174" s="270"/>
      <c r="T174" s="244"/>
    </row>
    <row r="175" spans="1:20" s="77" customFormat="1">
      <c r="A175" s="244"/>
      <c r="B175" s="244"/>
      <c r="C175" s="244"/>
      <c r="D175" s="244"/>
      <c r="E175" s="244"/>
      <c r="F175" s="265"/>
      <c r="G175" s="265"/>
      <c r="H175" s="270"/>
      <c r="I175" s="270"/>
      <c r="J175" s="270"/>
      <c r="K175" s="244"/>
      <c r="L175" s="244"/>
      <c r="M175" s="244"/>
      <c r="N175" s="244"/>
      <c r="O175" s="244"/>
      <c r="P175" s="244"/>
      <c r="Q175" s="265"/>
      <c r="R175" s="270"/>
      <c r="S175" s="270"/>
      <c r="T175" s="244"/>
    </row>
    <row r="176" spans="1:20" s="77" customFormat="1">
      <c r="A176" s="244"/>
      <c r="B176" s="244"/>
      <c r="C176" s="244"/>
      <c r="D176" s="244"/>
      <c r="E176" s="244"/>
      <c r="F176" s="265"/>
      <c r="G176" s="265"/>
      <c r="H176" s="270"/>
      <c r="I176" s="270"/>
      <c r="J176" s="270"/>
      <c r="K176" s="244"/>
      <c r="L176" s="244"/>
      <c r="M176" s="244"/>
      <c r="N176" s="244"/>
      <c r="O176" s="244"/>
      <c r="P176" s="244"/>
      <c r="Q176" s="265"/>
      <c r="R176" s="270"/>
      <c r="S176" s="270"/>
      <c r="T176" s="244"/>
    </row>
    <row r="177" spans="1:20" s="77" customFormat="1">
      <c r="A177" s="244"/>
      <c r="B177" s="244"/>
      <c r="C177" s="244"/>
      <c r="D177" s="244"/>
      <c r="E177" s="244"/>
      <c r="F177" s="265"/>
      <c r="G177" s="265"/>
      <c r="H177" s="270"/>
      <c r="I177" s="270"/>
      <c r="J177" s="270"/>
      <c r="K177" s="244"/>
      <c r="L177" s="244"/>
      <c r="M177" s="244"/>
      <c r="N177" s="244"/>
      <c r="O177" s="244"/>
      <c r="P177" s="244"/>
      <c r="Q177" s="265"/>
      <c r="R177" s="270"/>
      <c r="S177" s="270"/>
      <c r="T177" s="244"/>
    </row>
    <row r="178" spans="1:20" s="77" customFormat="1">
      <c r="A178" s="244"/>
      <c r="B178" s="244"/>
      <c r="C178" s="244"/>
      <c r="D178" s="244"/>
      <c r="E178" s="244"/>
      <c r="F178" s="265"/>
      <c r="G178" s="265"/>
      <c r="H178" s="270"/>
      <c r="I178" s="270"/>
      <c r="J178" s="270"/>
      <c r="K178" s="244"/>
      <c r="L178" s="244"/>
      <c r="M178" s="244"/>
      <c r="N178" s="244"/>
      <c r="O178" s="244"/>
      <c r="P178" s="244"/>
      <c r="Q178" s="265"/>
      <c r="R178" s="270"/>
      <c r="S178" s="270"/>
      <c r="T178" s="244"/>
    </row>
    <row r="179" spans="1:20" s="77" customFormat="1">
      <c r="A179" s="244"/>
      <c r="B179" s="244"/>
      <c r="C179" s="244"/>
      <c r="D179" s="244"/>
      <c r="E179" s="244"/>
      <c r="F179" s="265"/>
      <c r="G179" s="265"/>
      <c r="H179" s="270"/>
      <c r="I179" s="270"/>
      <c r="J179" s="270"/>
      <c r="K179" s="244"/>
      <c r="L179" s="244"/>
      <c r="M179" s="244"/>
      <c r="N179" s="244"/>
      <c r="O179" s="244"/>
      <c r="P179" s="244"/>
      <c r="Q179" s="265"/>
      <c r="R179" s="270"/>
      <c r="S179" s="270"/>
      <c r="T179" s="244"/>
    </row>
    <row r="180" spans="1:20" s="77" customFormat="1">
      <c r="A180" s="244"/>
      <c r="B180" s="244"/>
      <c r="C180" s="244"/>
      <c r="D180" s="244"/>
      <c r="E180" s="244"/>
      <c r="F180" s="265"/>
      <c r="G180" s="265"/>
      <c r="H180" s="270"/>
      <c r="I180" s="270"/>
      <c r="J180" s="270"/>
      <c r="K180" s="244"/>
      <c r="L180" s="244"/>
      <c r="M180" s="244"/>
      <c r="N180" s="244"/>
      <c r="O180" s="244"/>
      <c r="P180" s="244"/>
      <c r="Q180" s="265"/>
      <c r="R180" s="270"/>
      <c r="S180" s="270"/>
      <c r="T180" s="244"/>
    </row>
    <row r="181" spans="1:20" s="77" customFormat="1">
      <c r="A181" s="244"/>
      <c r="B181" s="244"/>
      <c r="C181" s="244"/>
      <c r="D181" s="244"/>
      <c r="E181" s="244"/>
      <c r="F181" s="265"/>
      <c r="G181" s="265"/>
      <c r="H181" s="270"/>
      <c r="I181" s="270"/>
      <c r="J181" s="270"/>
      <c r="K181" s="244"/>
      <c r="L181" s="244"/>
      <c r="M181" s="244"/>
      <c r="N181" s="244"/>
      <c r="O181" s="244"/>
      <c r="P181" s="244"/>
      <c r="Q181" s="265"/>
      <c r="R181" s="270"/>
      <c r="S181" s="270"/>
      <c r="T181" s="244"/>
    </row>
    <row r="182" spans="1:20" s="77" customFormat="1">
      <c r="A182" s="244"/>
      <c r="B182" s="244"/>
      <c r="C182" s="244"/>
      <c r="D182" s="244"/>
      <c r="E182" s="244"/>
      <c r="F182" s="265"/>
      <c r="G182" s="265"/>
      <c r="H182" s="270"/>
      <c r="I182" s="270"/>
      <c r="J182" s="270"/>
      <c r="K182" s="244"/>
      <c r="L182" s="244"/>
      <c r="M182" s="244"/>
      <c r="N182" s="244"/>
      <c r="O182" s="244"/>
      <c r="P182" s="244"/>
      <c r="Q182" s="265"/>
      <c r="R182" s="270"/>
      <c r="S182" s="270"/>
      <c r="T182" s="244"/>
    </row>
    <row r="183" spans="1:20" s="77" customFormat="1">
      <c r="A183" s="244"/>
      <c r="B183" s="244"/>
      <c r="C183" s="244"/>
      <c r="D183" s="244"/>
      <c r="E183" s="244"/>
      <c r="F183" s="265"/>
      <c r="G183" s="265"/>
      <c r="H183" s="270"/>
      <c r="I183" s="270"/>
      <c r="J183" s="270"/>
      <c r="K183" s="244"/>
      <c r="L183" s="244"/>
      <c r="M183" s="244"/>
      <c r="N183" s="244"/>
      <c r="O183" s="244"/>
      <c r="P183" s="244"/>
      <c r="Q183" s="265"/>
      <c r="R183" s="270"/>
      <c r="S183" s="270"/>
      <c r="T183" s="244"/>
    </row>
    <row r="184" spans="1:20" s="77" customFormat="1">
      <c r="A184" s="244"/>
      <c r="B184" s="244"/>
      <c r="C184" s="244"/>
      <c r="D184" s="244"/>
      <c r="E184" s="244"/>
      <c r="F184" s="265"/>
      <c r="G184" s="265"/>
      <c r="H184" s="270"/>
      <c r="I184" s="270"/>
      <c r="J184" s="270"/>
      <c r="K184" s="244"/>
      <c r="L184" s="244"/>
      <c r="M184" s="244"/>
      <c r="N184" s="244"/>
      <c r="O184" s="244"/>
      <c r="P184" s="244"/>
      <c r="Q184" s="265"/>
      <c r="R184" s="270"/>
      <c r="S184" s="270"/>
      <c r="T184" s="244"/>
    </row>
    <row r="185" spans="1:20" s="77" customFormat="1">
      <c r="A185" s="244"/>
      <c r="B185" s="244"/>
      <c r="C185" s="244"/>
      <c r="D185" s="244"/>
      <c r="E185" s="244"/>
      <c r="F185" s="265"/>
      <c r="G185" s="265"/>
      <c r="H185" s="270"/>
      <c r="I185" s="270"/>
      <c r="J185" s="270"/>
      <c r="K185" s="244"/>
      <c r="L185" s="244"/>
      <c r="M185" s="244"/>
      <c r="N185" s="244"/>
      <c r="O185" s="244"/>
      <c r="P185" s="244"/>
      <c r="Q185" s="265"/>
      <c r="R185" s="270"/>
      <c r="S185" s="270"/>
      <c r="T185" s="244"/>
    </row>
    <row r="186" spans="1:20" s="77" customFormat="1">
      <c r="A186" s="244"/>
      <c r="B186" s="244"/>
      <c r="C186" s="244"/>
      <c r="D186" s="244"/>
      <c r="E186" s="244"/>
      <c r="F186" s="265"/>
      <c r="G186" s="265"/>
      <c r="H186" s="270"/>
      <c r="I186" s="270"/>
      <c r="J186" s="270"/>
      <c r="K186" s="244"/>
      <c r="L186" s="244"/>
      <c r="M186" s="244"/>
      <c r="N186" s="244"/>
      <c r="O186" s="244"/>
      <c r="P186" s="244"/>
      <c r="Q186" s="265"/>
      <c r="R186" s="270"/>
      <c r="S186" s="270"/>
      <c r="T186" s="244"/>
    </row>
    <row r="187" spans="1:20" s="77" customFormat="1">
      <c r="A187" s="244"/>
      <c r="B187" s="244"/>
      <c r="C187" s="244"/>
      <c r="D187" s="244"/>
      <c r="E187" s="244"/>
      <c r="F187" s="265"/>
      <c r="G187" s="265"/>
      <c r="H187" s="270"/>
      <c r="I187" s="270"/>
      <c r="J187" s="270"/>
      <c r="K187" s="244"/>
      <c r="L187" s="244"/>
      <c r="M187" s="244"/>
      <c r="N187" s="244"/>
      <c r="O187" s="244"/>
      <c r="P187" s="244"/>
      <c r="Q187" s="265"/>
      <c r="R187" s="270"/>
      <c r="S187" s="270"/>
      <c r="T187" s="244"/>
    </row>
    <row r="188" spans="1:20" s="77" customFormat="1">
      <c r="A188" s="244"/>
      <c r="B188" s="244"/>
      <c r="C188" s="244"/>
      <c r="D188" s="244"/>
      <c r="E188" s="244"/>
      <c r="F188" s="265"/>
      <c r="G188" s="265"/>
      <c r="H188" s="270"/>
      <c r="I188" s="270"/>
      <c r="J188" s="270"/>
      <c r="K188" s="244"/>
      <c r="L188" s="244"/>
      <c r="M188" s="244"/>
      <c r="N188" s="244"/>
      <c r="O188" s="244"/>
      <c r="P188" s="244"/>
      <c r="Q188" s="265"/>
      <c r="R188" s="270"/>
      <c r="S188" s="270"/>
      <c r="T188" s="244"/>
    </row>
    <row r="189" spans="1:20" s="77" customFormat="1">
      <c r="A189" s="244"/>
      <c r="B189" s="244"/>
      <c r="C189" s="244"/>
      <c r="D189" s="244"/>
      <c r="E189" s="244"/>
      <c r="F189" s="265"/>
      <c r="G189" s="265"/>
      <c r="H189" s="270"/>
      <c r="I189" s="270"/>
      <c r="J189" s="270"/>
      <c r="K189" s="244"/>
      <c r="L189" s="244"/>
      <c r="M189" s="244"/>
      <c r="N189" s="244"/>
      <c r="O189" s="244"/>
      <c r="P189" s="244"/>
      <c r="Q189" s="265"/>
      <c r="R189" s="270"/>
      <c r="S189" s="270"/>
      <c r="T189" s="244"/>
    </row>
    <row r="190" spans="1:20" s="77" customFormat="1">
      <c r="A190" s="244"/>
      <c r="B190" s="244"/>
      <c r="C190" s="244"/>
      <c r="D190" s="244"/>
      <c r="E190" s="244"/>
      <c r="F190" s="265"/>
      <c r="G190" s="265"/>
      <c r="H190" s="270"/>
      <c r="I190" s="270"/>
      <c r="J190" s="270"/>
      <c r="K190" s="244"/>
      <c r="L190" s="244"/>
      <c r="M190" s="244"/>
      <c r="N190" s="244"/>
      <c r="O190" s="244"/>
      <c r="P190" s="244"/>
      <c r="Q190" s="265"/>
      <c r="R190" s="270"/>
      <c r="S190" s="270"/>
      <c r="T190" s="244"/>
    </row>
    <row r="191" spans="1:20" s="77" customFormat="1">
      <c r="A191" s="244"/>
      <c r="B191" s="244"/>
      <c r="C191" s="244"/>
      <c r="D191" s="244"/>
      <c r="E191" s="244"/>
      <c r="F191" s="265"/>
      <c r="G191" s="265"/>
      <c r="H191" s="270"/>
      <c r="I191" s="270"/>
      <c r="J191" s="270"/>
      <c r="K191" s="244"/>
      <c r="L191" s="244"/>
      <c r="M191" s="244"/>
      <c r="N191" s="244"/>
      <c r="O191" s="244"/>
      <c r="P191" s="244"/>
      <c r="Q191" s="265"/>
      <c r="R191" s="270"/>
      <c r="S191" s="270"/>
      <c r="T191" s="244"/>
    </row>
    <row r="192" spans="1:20" s="77" customFormat="1">
      <c r="A192" s="244"/>
      <c r="B192" s="244"/>
      <c r="C192" s="244"/>
      <c r="D192" s="244"/>
      <c r="E192" s="244"/>
      <c r="F192" s="265"/>
      <c r="G192" s="265"/>
      <c r="H192" s="270"/>
      <c r="I192" s="270"/>
      <c r="J192" s="270"/>
      <c r="K192" s="244"/>
      <c r="L192" s="244"/>
      <c r="M192" s="244"/>
      <c r="N192" s="244"/>
      <c r="O192" s="244"/>
      <c r="P192" s="244"/>
      <c r="Q192" s="265"/>
      <c r="R192" s="270"/>
      <c r="S192" s="270"/>
      <c r="T192" s="244"/>
    </row>
    <row r="193" spans="1:20" s="77" customFormat="1">
      <c r="A193" s="244"/>
      <c r="B193" s="244"/>
      <c r="C193" s="244"/>
      <c r="D193" s="244"/>
      <c r="E193" s="244"/>
      <c r="F193" s="265"/>
      <c r="G193" s="265"/>
      <c r="H193" s="270"/>
      <c r="I193" s="270"/>
      <c r="J193" s="270"/>
      <c r="K193" s="244"/>
      <c r="L193" s="244"/>
      <c r="M193" s="244"/>
      <c r="N193" s="244"/>
      <c r="O193" s="244"/>
      <c r="P193" s="244"/>
      <c r="Q193" s="265"/>
      <c r="R193" s="270"/>
      <c r="S193" s="270"/>
      <c r="T193" s="244"/>
    </row>
    <row r="194" spans="1:20" s="77" customFormat="1">
      <c r="A194" s="244"/>
      <c r="B194" s="244"/>
      <c r="C194" s="244"/>
      <c r="D194" s="244"/>
      <c r="E194" s="244"/>
      <c r="F194" s="265"/>
      <c r="G194" s="265"/>
      <c r="H194" s="270"/>
      <c r="I194" s="270"/>
      <c r="J194" s="270"/>
      <c r="K194" s="244"/>
      <c r="L194" s="244"/>
      <c r="M194" s="244"/>
      <c r="N194" s="244"/>
      <c r="O194" s="244"/>
      <c r="P194" s="244"/>
      <c r="Q194" s="265"/>
      <c r="R194" s="270"/>
      <c r="S194" s="270"/>
      <c r="T194" s="244"/>
    </row>
    <row r="195" spans="1:20" s="77" customFormat="1">
      <c r="A195" s="244"/>
      <c r="B195" s="244"/>
      <c r="C195" s="244"/>
      <c r="D195" s="244"/>
      <c r="E195" s="244"/>
      <c r="F195" s="265"/>
      <c r="G195" s="265"/>
      <c r="H195" s="270"/>
      <c r="I195" s="270"/>
      <c r="J195" s="270"/>
      <c r="K195" s="244"/>
      <c r="L195" s="244"/>
      <c r="M195" s="244"/>
      <c r="N195" s="244"/>
      <c r="O195" s="244"/>
      <c r="P195" s="244"/>
      <c r="Q195" s="265"/>
      <c r="R195" s="270"/>
      <c r="S195" s="270"/>
      <c r="T195" s="244"/>
    </row>
    <row r="196" spans="1:20" s="77" customFormat="1">
      <c r="A196" s="244"/>
      <c r="B196" s="244"/>
      <c r="C196" s="244"/>
      <c r="D196" s="244"/>
      <c r="E196" s="244"/>
      <c r="F196" s="265"/>
      <c r="G196" s="265"/>
      <c r="H196" s="270"/>
      <c r="I196" s="270"/>
      <c r="J196" s="270"/>
      <c r="K196" s="244"/>
      <c r="L196" s="244"/>
      <c r="M196" s="244"/>
      <c r="N196" s="244"/>
      <c r="O196" s="244"/>
      <c r="P196" s="244"/>
      <c r="Q196" s="265"/>
      <c r="R196" s="270"/>
      <c r="S196" s="270"/>
      <c r="T196" s="244"/>
    </row>
    <row r="197" spans="1:20" s="77" customFormat="1">
      <c r="A197" s="244"/>
      <c r="B197" s="244"/>
      <c r="C197" s="244"/>
      <c r="D197" s="244"/>
      <c r="E197" s="244"/>
      <c r="F197" s="265"/>
      <c r="G197" s="265"/>
      <c r="H197" s="270"/>
      <c r="I197" s="270"/>
      <c r="J197" s="270"/>
      <c r="K197" s="244"/>
      <c r="L197" s="244"/>
      <c r="M197" s="244"/>
      <c r="N197" s="244"/>
      <c r="O197" s="244"/>
      <c r="P197" s="244"/>
      <c r="Q197" s="265"/>
      <c r="R197" s="270"/>
      <c r="S197" s="270"/>
      <c r="T197" s="244"/>
    </row>
    <row r="198" spans="1:20" s="77" customFormat="1">
      <c r="A198" s="244"/>
      <c r="B198" s="244"/>
      <c r="C198" s="244"/>
      <c r="D198" s="244"/>
      <c r="E198" s="244"/>
      <c r="F198" s="265"/>
      <c r="G198" s="265"/>
      <c r="H198" s="270"/>
      <c r="I198" s="270"/>
      <c r="J198" s="270"/>
      <c r="K198" s="244"/>
      <c r="L198" s="244"/>
      <c r="M198" s="244"/>
      <c r="N198" s="244"/>
      <c r="O198" s="244"/>
      <c r="P198" s="244"/>
      <c r="Q198" s="265"/>
      <c r="R198" s="270"/>
      <c r="S198" s="270"/>
      <c r="T198" s="244"/>
    </row>
    <row r="199" spans="1:20" s="77" customFormat="1">
      <c r="A199" s="244"/>
      <c r="B199" s="244"/>
      <c r="C199" s="244"/>
      <c r="D199" s="244"/>
      <c r="E199" s="244"/>
      <c r="F199" s="265"/>
      <c r="G199" s="265"/>
      <c r="H199" s="270"/>
      <c r="I199" s="270"/>
      <c r="J199" s="270"/>
      <c r="K199" s="244"/>
      <c r="L199" s="244"/>
      <c r="M199" s="244"/>
      <c r="N199" s="244"/>
      <c r="O199" s="244"/>
      <c r="P199" s="244"/>
      <c r="Q199" s="265"/>
      <c r="R199" s="270"/>
      <c r="S199" s="270"/>
      <c r="T199" s="244"/>
    </row>
    <row r="200" spans="1:20" s="77" customFormat="1">
      <c r="A200" s="244"/>
      <c r="B200" s="244"/>
      <c r="C200" s="244"/>
      <c r="D200" s="244"/>
      <c r="E200" s="244"/>
      <c r="F200" s="265"/>
      <c r="G200" s="265"/>
      <c r="H200" s="270"/>
      <c r="I200" s="270"/>
      <c r="J200" s="270"/>
      <c r="K200" s="244"/>
      <c r="L200" s="244"/>
      <c r="M200" s="244"/>
      <c r="N200" s="244"/>
      <c r="O200" s="244"/>
      <c r="P200" s="244"/>
      <c r="Q200" s="265"/>
      <c r="R200" s="270"/>
      <c r="S200" s="270"/>
      <c r="T200" s="244"/>
    </row>
    <row r="201" spans="1:20" s="77" customFormat="1">
      <c r="A201" s="244"/>
      <c r="B201" s="244"/>
      <c r="C201" s="244"/>
      <c r="D201" s="244"/>
      <c r="E201" s="244"/>
      <c r="F201" s="265"/>
      <c r="G201" s="265"/>
      <c r="H201" s="270"/>
      <c r="I201" s="270"/>
      <c r="J201" s="270"/>
      <c r="K201" s="244"/>
      <c r="L201" s="244"/>
      <c r="M201" s="244"/>
      <c r="N201" s="244"/>
      <c r="O201" s="244"/>
      <c r="P201" s="244"/>
      <c r="Q201" s="265"/>
      <c r="R201" s="270"/>
      <c r="S201" s="270"/>
      <c r="T201" s="244"/>
    </row>
    <row r="202" spans="1:20" s="77" customFormat="1">
      <c r="A202" s="244"/>
      <c r="B202" s="244"/>
      <c r="C202" s="244"/>
      <c r="D202" s="244"/>
      <c r="E202" s="244"/>
      <c r="F202" s="265"/>
      <c r="G202" s="265"/>
      <c r="H202" s="270"/>
      <c r="I202" s="270"/>
      <c r="J202" s="270"/>
      <c r="K202" s="244"/>
      <c r="L202" s="244"/>
      <c r="M202" s="244"/>
      <c r="N202" s="244"/>
      <c r="O202" s="244"/>
      <c r="P202" s="244"/>
      <c r="Q202" s="265"/>
      <c r="R202" s="270"/>
      <c r="S202" s="270"/>
      <c r="T202" s="244"/>
    </row>
    <row r="203" spans="1:20" s="77" customFormat="1">
      <c r="A203" s="244"/>
      <c r="B203" s="244"/>
      <c r="C203" s="244"/>
      <c r="D203" s="244"/>
      <c r="E203" s="244"/>
      <c r="F203" s="265"/>
      <c r="G203" s="265"/>
      <c r="H203" s="270"/>
      <c r="I203" s="270"/>
      <c r="J203" s="270"/>
      <c r="K203" s="244"/>
      <c r="L203" s="244"/>
      <c r="M203" s="244"/>
      <c r="N203" s="244"/>
      <c r="O203" s="244"/>
      <c r="P203" s="244"/>
      <c r="Q203" s="265"/>
      <c r="R203" s="270"/>
      <c r="S203" s="270"/>
      <c r="T203" s="244"/>
    </row>
    <row r="204" spans="1:20" s="77" customFormat="1">
      <c r="A204" s="244"/>
      <c r="B204" s="244"/>
      <c r="C204" s="244"/>
      <c r="D204" s="244"/>
      <c r="E204" s="244"/>
      <c r="F204" s="265"/>
      <c r="G204" s="265"/>
      <c r="H204" s="270"/>
      <c r="I204" s="270"/>
      <c r="J204" s="270"/>
      <c r="K204" s="244"/>
      <c r="L204" s="244"/>
      <c r="M204" s="244"/>
      <c r="N204" s="244"/>
      <c r="O204" s="244"/>
      <c r="P204" s="244"/>
      <c r="Q204" s="265"/>
      <c r="R204" s="270"/>
      <c r="S204" s="270"/>
      <c r="T204" s="244"/>
    </row>
    <row r="205" spans="1:20" s="77" customFormat="1">
      <c r="A205" s="244"/>
      <c r="B205" s="244"/>
      <c r="C205" s="244"/>
      <c r="D205" s="244"/>
      <c r="E205" s="244"/>
      <c r="F205" s="265"/>
      <c r="G205" s="265"/>
      <c r="H205" s="270"/>
      <c r="I205" s="270"/>
      <c r="J205" s="270"/>
      <c r="K205" s="244"/>
      <c r="L205" s="244"/>
      <c r="M205" s="244"/>
      <c r="N205" s="244"/>
      <c r="O205" s="244"/>
      <c r="P205" s="244"/>
      <c r="Q205" s="265"/>
      <c r="R205" s="270"/>
      <c r="S205" s="270"/>
      <c r="T205" s="244"/>
    </row>
    <row r="206" spans="1:20" s="77" customFormat="1">
      <c r="A206" s="244"/>
      <c r="B206" s="244"/>
      <c r="C206" s="244"/>
      <c r="D206" s="244"/>
      <c r="E206" s="244"/>
      <c r="F206" s="265"/>
      <c r="G206" s="265"/>
      <c r="H206" s="270"/>
      <c r="I206" s="270"/>
      <c r="J206" s="270"/>
      <c r="K206" s="244"/>
      <c r="L206" s="244"/>
      <c r="M206" s="244"/>
      <c r="N206" s="244"/>
      <c r="O206" s="244"/>
      <c r="P206" s="244"/>
      <c r="Q206" s="265"/>
      <c r="R206" s="270"/>
      <c r="S206" s="270"/>
      <c r="T206" s="244"/>
    </row>
    <row r="207" spans="1:20" s="77" customFormat="1">
      <c r="A207" s="244"/>
      <c r="B207" s="244"/>
      <c r="C207" s="244"/>
      <c r="D207" s="244"/>
      <c r="E207" s="244"/>
      <c r="F207" s="265"/>
      <c r="G207" s="265"/>
      <c r="H207" s="270"/>
      <c r="I207" s="270"/>
      <c r="J207" s="270"/>
      <c r="K207" s="244"/>
      <c r="L207" s="244"/>
      <c r="M207" s="244"/>
      <c r="N207" s="244"/>
      <c r="O207" s="244"/>
      <c r="P207" s="244"/>
      <c r="Q207" s="265"/>
      <c r="R207" s="270"/>
      <c r="S207" s="270"/>
      <c r="T207" s="244"/>
    </row>
    <row r="208" spans="1:20" s="77" customFormat="1">
      <c r="A208" s="244"/>
      <c r="B208" s="244"/>
      <c r="C208" s="244"/>
      <c r="D208" s="244"/>
      <c r="E208" s="244"/>
      <c r="F208" s="265"/>
      <c r="G208" s="265"/>
      <c r="H208" s="270"/>
      <c r="I208" s="270"/>
      <c r="J208" s="270"/>
      <c r="K208" s="244"/>
      <c r="L208" s="244"/>
      <c r="M208" s="244"/>
      <c r="N208" s="244"/>
      <c r="O208" s="244"/>
      <c r="P208" s="244"/>
      <c r="Q208" s="265"/>
      <c r="R208" s="270"/>
      <c r="S208" s="270"/>
      <c r="T208" s="244"/>
    </row>
    <row r="209" spans="1:20" s="77" customFormat="1">
      <c r="A209" s="244"/>
      <c r="B209" s="244"/>
      <c r="C209" s="244"/>
      <c r="D209" s="244"/>
      <c r="E209" s="244"/>
      <c r="F209" s="265"/>
      <c r="G209" s="265"/>
      <c r="H209" s="270"/>
      <c r="I209" s="270"/>
      <c r="J209" s="270"/>
      <c r="K209" s="244"/>
      <c r="L209" s="244"/>
      <c r="M209" s="244"/>
      <c r="N209" s="244"/>
      <c r="O209" s="244"/>
      <c r="P209" s="244"/>
      <c r="Q209" s="265"/>
      <c r="R209" s="270"/>
      <c r="S209" s="270"/>
      <c r="T209" s="244"/>
    </row>
    <row r="210" spans="1:20" s="77" customFormat="1">
      <c r="A210" s="244"/>
      <c r="B210" s="244"/>
      <c r="C210" s="244"/>
      <c r="D210" s="244"/>
      <c r="E210" s="244"/>
      <c r="F210" s="265"/>
      <c r="G210" s="265"/>
      <c r="H210" s="270"/>
      <c r="I210" s="270"/>
      <c r="J210" s="270"/>
      <c r="K210" s="244"/>
      <c r="L210" s="244"/>
      <c r="M210" s="244"/>
      <c r="N210" s="244"/>
      <c r="O210" s="244"/>
      <c r="P210" s="244"/>
      <c r="Q210" s="265"/>
      <c r="R210" s="270"/>
      <c r="S210" s="270"/>
      <c r="T210" s="244"/>
    </row>
    <row r="211" spans="1:20" s="77" customFormat="1">
      <c r="A211" s="244"/>
      <c r="B211" s="244"/>
      <c r="C211" s="244"/>
      <c r="D211" s="244"/>
      <c r="E211" s="244"/>
      <c r="F211" s="265"/>
      <c r="G211" s="265"/>
      <c r="H211" s="270"/>
      <c r="I211" s="270"/>
      <c r="J211" s="270"/>
      <c r="K211" s="244"/>
      <c r="L211" s="244"/>
      <c r="M211" s="244"/>
      <c r="N211" s="244"/>
      <c r="O211" s="244"/>
      <c r="P211" s="244"/>
      <c r="Q211" s="265"/>
      <c r="R211" s="270"/>
      <c r="S211" s="270"/>
      <c r="T211" s="244"/>
    </row>
    <row r="212" spans="1:20" s="77" customFormat="1">
      <c r="A212" s="244"/>
      <c r="B212" s="244"/>
      <c r="C212" s="244"/>
      <c r="D212" s="244"/>
      <c r="E212" s="244"/>
      <c r="F212" s="265"/>
      <c r="G212" s="265"/>
      <c r="H212" s="270"/>
      <c r="I212" s="270"/>
      <c r="J212" s="270"/>
      <c r="K212" s="244"/>
      <c r="L212" s="244"/>
      <c r="M212" s="244"/>
      <c r="N212" s="244"/>
      <c r="O212" s="244"/>
      <c r="P212" s="244"/>
      <c r="Q212" s="265"/>
      <c r="R212" s="270"/>
      <c r="S212" s="270"/>
      <c r="T212" s="244"/>
    </row>
    <row r="213" spans="1:20" s="77" customFormat="1">
      <c r="A213" s="244"/>
      <c r="B213" s="244"/>
      <c r="C213" s="244"/>
      <c r="D213" s="244"/>
      <c r="E213" s="244"/>
      <c r="F213" s="265"/>
      <c r="G213" s="265"/>
      <c r="H213" s="270"/>
      <c r="I213" s="270"/>
      <c r="J213" s="270"/>
      <c r="K213" s="244"/>
      <c r="L213" s="244"/>
      <c r="M213" s="244"/>
      <c r="N213" s="244"/>
      <c r="O213" s="244"/>
      <c r="P213" s="244"/>
      <c r="Q213" s="265"/>
      <c r="R213" s="270"/>
      <c r="S213" s="270"/>
      <c r="T213" s="244"/>
    </row>
    <row r="214" spans="1:20" s="77" customFormat="1">
      <c r="A214" s="244"/>
      <c r="B214" s="244"/>
      <c r="C214" s="244"/>
      <c r="D214" s="244"/>
      <c r="E214" s="244"/>
      <c r="F214" s="265"/>
      <c r="G214" s="265"/>
      <c r="H214" s="270"/>
      <c r="I214" s="270"/>
      <c r="J214" s="270"/>
      <c r="K214" s="244"/>
      <c r="L214" s="244"/>
      <c r="M214" s="244"/>
      <c r="N214" s="244"/>
      <c r="O214" s="244"/>
      <c r="P214" s="244"/>
      <c r="Q214" s="265"/>
      <c r="R214" s="270"/>
      <c r="S214" s="270"/>
      <c r="T214" s="244"/>
    </row>
    <row r="215" spans="1:20" s="77" customFormat="1">
      <c r="A215" s="244"/>
      <c r="B215" s="244"/>
      <c r="C215" s="244"/>
      <c r="D215" s="244"/>
      <c r="E215" s="244"/>
      <c r="F215" s="265"/>
      <c r="G215" s="265"/>
      <c r="H215" s="270"/>
      <c r="I215" s="270"/>
      <c r="J215" s="270"/>
      <c r="K215" s="244"/>
      <c r="L215" s="244"/>
      <c r="M215" s="244"/>
      <c r="N215" s="244"/>
      <c r="O215" s="244"/>
      <c r="P215" s="244"/>
      <c r="Q215" s="265"/>
      <c r="R215" s="270"/>
      <c r="S215" s="270"/>
      <c r="T215" s="244"/>
    </row>
    <row r="216" spans="1:20" s="77" customFormat="1">
      <c r="A216" s="244"/>
      <c r="B216" s="244"/>
      <c r="C216" s="244"/>
      <c r="D216" s="244"/>
      <c r="E216" s="244"/>
      <c r="F216" s="265"/>
      <c r="G216" s="265"/>
      <c r="H216" s="270"/>
      <c r="I216" s="270"/>
      <c r="J216" s="270"/>
      <c r="K216" s="244"/>
      <c r="L216" s="244"/>
      <c r="M216" s="244"/>
      <c r="N216" s="244"/>
      <c r="O216" s="244"/>
      <c r="P216" s="244"/>
      <c r="Q216" s="265"/>
      <c r="R216" s="270"/>
      <c r="S216" s="270"/>
      <c r="T216" s="244"/>
    </row>
    <row r="217" spans="1:20" s="77" customFormat="1">
      <c r="A217" s="244"/>
      <c r="B217" s="244"/>
      <c r="C217" s="244"/>
      <c r="D217" s="244"/>
      <c r="E217" s="244"/>
      <c r="F217" s="265"/>
      <c r="G217" s="265"/>
      <c r="H217" s="270"/>
      <c r="I217" s="270"/>
      <c r="J217" s="270"/>
      <c r="K217" s="244"/>
      <c r="L217" s="244"/>
      <c r="M217" s="244"/>
      <c r="N217" s="244"/>
      <c r="O217" s="244"/>
      <c r="P217" s="244"/>
      <c r="Q217" s="265"/>
      <c r="R217" s="270"/>
      <c r="S217" s="270"/>
      <c r="T217" s="244"/>
    </row>
    <row r="218" spans="1:20" s="77" customFormat="1">
      <c r="A218" s="244"/>
      <c r="B218" s="244"/>
      <c r="C218" s="244"/>
      <c r="D218" s="244"/>
      <c r="E218" s="244"/>
      <c r="F218" s="265"/>
      <c r="G218" s="265"/>
      <c r="H218" s="270"/>
      <c r="I218" s="270"/>
      <c r="J218" s="270"/>
      <c r="K218" s="244"/>
      <c r="L218" s="244"/>
      <c r="M218" s="244"/>
      <c r="N218" s="244"/>
      <c r="O218" s="244"/>
      <c r="P218" s="244"/>
      <c r="Q218" s="265"/>
      <c r="R218" s="270"/>
      <c r="S218" s="270"/>
      <c r="T218" s="244"/>
    </row>
    <row r="219" spans="1:20" s="77" customFormat="1">
      <c r="A219" s="244"/>
      <c r="B219" s="244"/>
      <c r="C219" s="244"/>
      <c r="D219" s="244"/>
      <c r="E219" s="244"/>
      <c r="F219" s="265"/>
      <c r="G219" s="265"/>
      <c r="H219" s="270"/>
      <c r="I219" s="270"/>
      <c r="J219" s="270"/>
      <c r="K219" s="244"/>
      <c r="L219" s="244"/>
      <c r="M219" s="244"/>
      <c r="N219" s="244"/>
      <c r="O219" s="244"/>
      <c r="P219" s="244"/>
      <c r="Q219" s="265"/>
      <c r="R219" s="270"/>
      <c r="S219" s="270"/>
      <c r="T219" s="244"/>
    </row>
    <row r="220" spans="1:20" s="77" customFormat="1">
      <c r="A220" s="244"/>
      <c r="B220" s="244"/>
      <c r="C220" s="244"/>
      <c r="D220" s="244"/>
      <c r="E220" s="244"/>
      <c r="F220" s="265"/>
      <c r="G220" s="265"/>
      <c r="H220" s="270"/>
      <c r="I220" s="270"/>
      <c r="J220" s="270"/>
      <c r="K220" s="244"/>
      <c r="L220" s="244"/>
      <c r="M220" s="244"/>
      <c r="N220" s="244"/>
      <c r="O220" s="244"/>
      <c r="P220" s="244"/>
      <c r="Q220" s="265"/>
      <c r="R220" s="270"/>
      <c r="S220" s="270"/>
      <c r="T220" s="244"/>
    </row>
    <row r="221" spans="1:20" s="77" customFormat="1">
      <c r="A221" s="244"/>
      <c r="B221" s="244"/>
      <c r="C221" s="244"/>
      <c r="D221" s="244"/>
      <c r="E221" s="244"/>
      <c r="F221" s="265"/>
      <c r="G221" s="265"/>
      <c r="H221" s="270"/>
      <c r="I221" s="270"/>
      <c r="J221" s="270"/>
      <c r="K221" s="244"/>
      <c r="L221" s="244"/>
      <c r="M221" s="244"/>
      <c r="N221" s="244"/>
      <c r="O221" s="244"/>
      <c r="P221" s="244"/>
      <c r="Q221" s="265"/>
      <c r="R221" s="270"/>
      <c r="S221" s="270"/>
      <c r="T221" s="244"/>
    </row>
    <row r="222" spans="1:20" s="77" customFormat="1">
      <c r="A222" s="244"/>
      <c r="B222" s="244"/>
      <c r="C222" s="244"/>
      <c r="D222" s="244"/>
      <c r="E222" s="244"/>
      <c r="F222" s="265"/>
      <c r="G222" s="265"/>
      <c r="H222" s="270"/>
      <c r="I222" s="270"/>
      <c r="J222" s="270"/>
      <c r="K222" s="244"/>
      <c r="L222" s="244"/>
      <c r="M222" s="244"/>
      <c r="N222" s="244"/>
      <c r="O222" s="244"/>
      <c r="P222" s="244"/>
      <c r="Q222" s="265"/>
      <c r="R222" s="270"/>
      <c r="S222" s="270"/>
      <c r="T222" s="244"/>
    </row>
    <row r="223" spans="1:20" s="77" customFormat="1">
      <c r="A223" s="244"/>
      <c r="B223" s="244"/>
      <c r="C223" s="244"/>
      <c r="D223" s="244"/>
      <c r="E223" s="244"/>
      <c r="F223" s="265"/>
      <c r="G223" s="265"/>
      <c r="H223" s="270"/>
      <c r="I223" s="270"/>
      <c r="J223" s="270"/>
      <c r="K223" s="244"/>
      <c r="L223" s="244"/>
      <c r="M223" s="244"/>
      <c r="N223" s="244"/>
      <c r="O223" s="244"/>
      <c r="P223" s="244"/>
      <c r="Q223" s="265"/>
      <c r="R223" s="270"/>
      <c r="S223" s="270"/>
      <c r="T223" s="244"/>
    </row>
    <row r="224" spans="1:20" s="77" customFormat="1">
      <c r="A224" s="244"/>
      <c r="B224" s="244"/>
      <c r="C224" s="244"/>
      <c r="D224" s="244"/>
      <c r="E224" s="244"/>
      <c r="F224" s="265"/>
      <c r="G224" s="265"/>
      <c r="H224" s="270"/>
      <c r="I224" s="270"/>
      <c r="J224" s="270"/>
      <c r="K224" s="244"/>
      <c r="L224" s="244"/>
      <c r="M224" s="244"/>
      <c r="N224" s="244"/>
      <c r="O224" s="244"/>
      <c r="P224" s="244"/>
      <c r="Q224" s="265"/>
      <c r="R224" s="270"/>
      <c r="S224" s="270"/>
      <c r="T224" s="244"/>
    </row>
    <row r="225" spans="1:20" s="77" customFormat="1">
      <c r="A225" s="244"/>
      <c r="B225" s="244"/>
      <c r="C225" s="244"/>
      <c r="D225" s="244"/>
      <c r="E225" s="244"/>
      <c r="F225" s="265"/>
      <c r="G225" s="265"/>
      <c r="H225" s="270"/>
      <c r="I225" s="270"/>
      <c r="J225" s="270"/>
      <c r="K225" s="244"/>
      <c r="L225" s="244"/>
      <c r="M225" s="244"/>
      <c r="N225" s="244"/>
      <c r="O225" s="244"/>
      <c r="P225" s="244"/>
      <c r="Q225" s="265"/>
      <c r="R225" s="270"/>
      <c r="S225" s="270"/>
      <c r="T225" s="244"/>
    </row>
    <row r="226" spans="1:20" s="77" customFormat="1">
      <c r="A226" s="244"/>
      <c r="B226" s="244"/>
      <c r="C226" s="244"/>
      <c r="D226" s="244"/>
      <c r="E226" s="244"/>
      <c r="F226" s="265"/>
      <c r="G226" s="265"/>
      <c r="H226" s="270"/>
      <c r="I226" s="270"/>
      <c r="J226" s="270"/>
      <c r="K226" s="244"/>
      <c r="L226" s="244"/>
      <c r="M226" s="244"/>
      <c r="N226" s="244"/>
      <c r="O226" s="244"/>
      <c r="P226" s="244"/>
      <c r="Q226" s="265"/>
      <c r="R226" s="270"/>
      <c r="S226" s="270"/>
      <c r="T226" s="244"/>
    </row>
    <row r="227" spans="1:20" s="77" customFormat="1">
      <c r="A227" s="244"/>
      <c r="B227" s="244"/>
      <c r="C227" s="244"/>
      <c r="D227" s="244"/>
      <c r="E227" s="244"/>
      <c r="F227" s="265"/>
      <c r="G227" s="265"/>
      <c r="H227" s="270"/>
      <c r="I227" s="270"/>
      <c r="J227" s="270"/>
      <c r="K227" s="244"/>
      <c r="L227" s="244"/>
      <c r="M227" s="244"/>
      <c r="N227" s="244"/>
      <c r="O227" s="244"/>
      <c r="P227" s="244"/>
      <c r="Q227" s="265"/>
      <c r="R227" s="270"/>
      <c r="S227" s="270"/>
      <c r="T227" s="244"/>
    </row>
    <row r="228" spans="1:20" s="77" customFormat="1">
      <c r="A228" s="244"/>
      <c r="B228" s="244"/>
      <c r="C228" s="244"/>
      <c r="D228" s="244"/>
      <c r="E228" s="244"/>
      <c r="F228" s="265"/>
      <c r="G228" s="265"/>
      <c r="H228" s="270"/>
      <c r="I228" s="270"/>
      <c r="J228" s="270"/>
      <c r="K228" s="244"/>
      <c r="L228" s="244"/>
      <c r="M228" s="244"/>
      <c r="N228" s="244"/>
      <c r="O228" s="244"/>
      <c r="P228" s="244"/>
      <c r="Q228" s="265"/>
      <c r="R228" s="270"/>
      <c r="S228" s="270"/>
      <c r="T228" s="244"/>
    </row>
    <row r="229" spans="1:20" s="77" customFormat="1">
      <c r="A229" s="244"/>
      <c r="B229" s="244"/>
      <c r="C229" s="244"/>
      <c r="D229" s="244"/>
      <c r="E229" s="244"/>
      <c r="F229" s="265"/>
      <c r="G229" s="265"/>
      <c r="H229" s="270"/>
      <c r="I229" s="270"/>
      <c r="J229" s="270"/>
      <c r="K229" s="244"/>
      <c r="L229" s="244"/>
      <c r="M229" s="244"/>
      <c r="N229" s="244"/>
      <c r="O229" s="244"/>
      <c r="P229" s="244"/>
      <c r="Q229" s="265"/>
      <c r="R229" s="270"/>
      <c r="S229" s="270"/>
      <c r="T229" s="244"/>
    </row>
    <row r="230" spans="1:20" s="77" customFormat="1">
      <c r="A230" s="244"/>
      <c r="B230" s="244"/>
      <c r="C230" s="244"/>
      <c r="D230" s="244"/>
      <c r="E230" s="244"/>
      <c r="F230" s="265"/>
      <c r="G230" s="265"/>
      <c r="H230" s="270"/>
      <c r="I230" s="270"/>
      <c r="J230" s="270"/>
      <c r="K230" s="244"/>
      <c r="L230" s="244"/>
      <c r="M230" s="244"/>
      <c r="N230" s="244"/>
      <c r="O230" s="244"/>
      <c r="P230" s="244"/>
      <c r="Q230" s="265"/>
      <c r="R230" s="270"/>
      <c r="S230" s="270"/>
      <c r="T230" s="244"/>
    </row>
    <row r="231" spans="1:20" s="77" customFormat="1">
      <c r="A231" s="244"/>
      <c r="B231" s="244"/>
      <c r="C231" s="244"/>
      <c r="D231" s="244"/>
      <c r="E231" s="244"/>
      <c r="F231" s="265"/>
      <c r="G231" s="265"/>
      <c r="H231" s="270"/>
      <c r="I231" s="270"/>
      <c r="J231" s="270"/>
      <c r="K231" s="244"/>
      <c r="L231" s="244"/>
      <c r="M231" s="244"/>
      <c r="N231" s="244"/>
      <c r="O231" s="244"/>
      <c r="P231" s="244"/>
      <c r="Q231" s="265"/>
      <c r="R231" s="270"/>
      <c r="S231" s="270"/>
      <c r="T231" s="244"/>
    </row>
    <row r="232" spans="1:20" s="77" customFormat="1">
      <c r="A232" s="244"/>
      <c r="B232" s="244"/>
      <c r="C232" s="244"/>
      <c r="D232" s="244"/>
      <c r="E232" s="244"/>
      <c r="F232" s="265"/>
      <c r="G232" s="265"/>
      <c r="H232" s="270"/>
      <c r="I232" s="270"/>
      <c r="J232" s="270"/>
      <c r="K232" s="244"/>
      <c r="L232" s="244"/>
      <c r="M232" s="244"/>
      <c r="N232" s="244"/>
      <c r="O232" s="244"/>
      <c r="P232" s="244"/>
      <c r="Q232" s="265"/>
      <c r="R232" s="270"/>
      <c r="S232" s="270"/>
      <c r="T232" s="244"/>
    </row>
    <row r="233" spans="1:20" s="77" customFormat="1">
      <c r="A233" s="244"/>
      <c r="B233" s="244"/>
      <c r="C233" s="244"/>
      <c r="D233" s="244"/>
      <c r="E233" s="244"/>
      <c r="F233" s="265"/>
      <c r="G233" s="265"/>
      <c r="H233" s="270"/>
      <c r="I233" s="270"/>
      <c r="J233" s="270"/>
      <c r="K233" s="244"/>
      <c r="L233" s="244"/>
      <c r="M233" s="244"/>
      <c r="N233" s="244"/>
      <c r="O233" s="244"/>
      <c r="P233" s="244"/>
      <c r="Q233" s="265"/>
      <c r="R233" s="270"/>
      <c r="S233" s="270"/>
      <c r="T233" s="244"/>
    </row>
    <row r="234" spans="1:20" s="77" customFormat="1">
      <c r="A234" s="244"/>
      <c r="B234" s="244"/>
      <c r="C234" s="244"/>
      <c r="D234" s="244"/>
      <c r="E234" s="244"/>
      <c r="F234" s="265"/>
      <c r="G234" s="265"/>
      <c r="H234" s="270"/>
      <c r="I234" s="270"/>
      <c r="J234" s="270"/>
      <c r="K234" s="244"/>
      <c r="L234" s="244"/>
      <c r="M234" s="244"/>
      <c r="N234" s="244"/>
      <c r="O234" s="244"/>
      <c r="P234" s="244"/>
      <c r="Q234" s="265"/>
      <c r="R234" s="270"/>
      <c r="S234" s="270"/>
      <c r="T234" s="244"/>
    </row>
    <row r="235" spans="1:20" s="77" customFormat="1">
      <c r="A235" s="244"/>
      <c r="B235" s="244"/>
      <c r="C235" s="244"/>
      <c r="D235" s="244"/>
      <c r="E235" s="244"/>
      <c r="F235" s="265"/>
      <c r="G235" s="265"/>
      <c r="H235" s="270"/>
      <c r="I235" s="270"/>
      <c r="J235" s="270"/>
      <c r="K235" s="244"/>
      <c r="L235" s="244"/>
      <c r="M235" s="244"/>
      <c r="N235" s="244"/>
      <c r="O235" s="244"/>
      <c r="P235" s="244"/>
      <c r="Q235" s="265"/>
      <c r="R235" s="270"/>
      <c r="S235" s="270"/>
      <c r="T235" s="244"/>
    </row>
    <row r="236" spans="1:20" s="77" customFormat="1">
      <c r="A236" s="244"/>
      <c r="B236" s="244"/>
      <c r="C236" s="244"/>
      <c r="D236" s="244"/>
      <c r="E236" s="244"/>
      <c r="F236" s="265"/>
      <c r="G236" s="265"/>
      <c r="H236" s="270"/>
      <c r="I236" s="270"/>
      <c r="J236" s="270"/>
      <c r="K236" s="244"/>
      <c r="L236" s="244"/>
      <c r="M236" s="244"/>
      <c r="N236" s="244"/>
      <c r="O236" s="244"/>
      <c r="P236" s="244"/>
      <c r="Q236" s="265"/>
      <c r="R236" s="270"/>
      <c r="S236" s="270"/>
      <c r="T236" s="244"/>
    </row>
    <row r="237" spans="1:20" s="77" customFormat="1">
      <c r="A237" s="244"/>
      <c r="B237" s="244"/>
      <c r="C237" s="244"/>
      <c r="D237" s="244"/>
      <c r="E237" s="244"/>
      <c r="F237" s="265"/>
      <c r="G237" s="265"/>
      <c r="H237" s="270"/>
      <c r="I237" s="270"/>
      <c r="J237" s="270"/>
      <c r="K237" s="244"/>
      <c r="L237" s="244"/>
      <c r="M237" s="244"/>
      <c r="N237" s="244"/>
      <c r="O237" s="244"/>
      <c r="P237" s="244"/>
      <c r="Q237" s="265"/>
      <c r="R237" s="270"/>
      <c r="S237" s="270"/>
      <c r="T237" s="244"/>
    </row>
    <row r="238" spans="1:20" s="77" customFormat="1">
      <c r="A238" s="244"/>
      <c r="B238" s="244"/>
      <c r="C238" s="244"/>
      <c r="D238" s="244"/>
      <c r="E238" s="244"/>
      <c r="F238" s="265"/>
      <c r="G238" s="265"/>
      <c r="H238" s="270"/>
      <c r="I238" s="270"/>
      <c r="J238" s="270"/>
      <c r="K238" s="244"/>
      <c r="L238" s="244"/>
      <c r="M238" s="244"/>
      <c r="N238" s="244"/>
      <c r="O238" s="244"/>
      <c r="P238" s="244"/>
      <c r="Q238" s="265"/>
      <c r="R238" s="270"/>
      <c r="S238" s="270"/>
      <c r="T238" s="244"/>
    </row>
    <row r="239" spans="1:20" s="77" customFormat="1">
      <c r="A239" s="244"/>
      <c r="B239" s="244"/>
      <c r="C239" s="244"/>
      <c r="D239" s="244"/>
      <c r="E239" s="244"/>
      <c r="F239" s="265"/>
      <c r="G239" s="265"/>
      <c r="H239" s="270"/>
      <c r="I239" s="270"/>
      <c r="J239" s="270"/>
      <c r="K239" s="244"/>
      <c r="L239" s="244"/>
      <c r="M239" s="244"/>
      <c r="N239" s="244"/>
      <c r="O239" s="244"/>
      <c r="P239" s="244"/>
      <c r="Q239" s="265"/>
      <c r="R239" s="270"/>
      <c r="S239" s="270"/>
      <c r="T239" s="244"/>
    </row>
    <row r="240" spans="1:20" s="77" customFormat="1">
      <c r="A240" s="244"/>
      <c r="B240" s="244"/>
      <c r="C240" s="244"/>
      <c r="D240" s="244"/>
      <c r="E240" s="244"/>
      <c r="F240" s="265"/>
      <c r="G240" s="265"/>
      <c r="H240" s="270"/>
      <c r="I240" s="270"/>
      <c r="J240" s="270"/>
      <c r="K240" s="244"/>
      <c r="L240" s="244"/>
      <c r="M240" s="244"/>
      <c r="N240" s="244"/>
      <c r="O240" s="244"/>
      <c r="P240" s="244"/>
      <c r="Q240" s="265"/>
      <c r="R240" s="270"/>
      <c r="S240" s="270"/>
      <c r="T240" s="244"/>
    </row>
    <row r="241" spans="1:20" s="77" customFormat="1">
      <c r="A241" s="244"/>
      <c r="B241" s="244"/>
      <c r="C241" s="244"/>
      <c r="D241" s="244"/>
      <c r="E241" s="244"/>
      <c r="F241" s="265"/>
      <c r="G241" s="265"/>
      <c r="H241" s="270"/>
      <c r="I241" s="270"/>
      <c r="J241" s="270"/>
      <c r="K241" s="244"/>
      <c r="L241" s="244"/>
      <c r="M241" s="244"/>
      <c r="N241" s="244"/>
      <c r="O241" s="244"/>
      <c r="P241" s="244"/>
      <c r="Q241" s="265"/>
      <c r="R241" s="270"/>
      <c r="S241" s="270"/>
      <c r="T241" s="244"/>
    </row>
    <row r="242" spans="1:20" s="77" customFormat="1">
      <c r="A242" s="244"/>
      <c r="B242" s="244"/>
      <c r="C242" s="244"/>
      <c r="D242" s="244"/>
      <c r="E242" s="244"/>
      <c r="F242" s="265"/>
      <c r="G242" s="265"/>
      <c r="H242" s="270"/>
      <c r="I242" s="270"/>
      <c r="J242" s="270"/>
      <c r="K242" s="244"/>
      <c r="L242" s="244"/>
      <c r="M242" s="244"/>
      <c r="N242" s="244"/>
      <c r="O242" s="244"/>
      <c r="P242" s="244"/>
      <c r="Q242" s="265"/>
      <c r="R242" s="270"/>
      <c r="S242" s="270"/>
      <c r="T242" s="244"/>
    </row>
    <row r="243" spans="1:20" s="77" customFormat="1">
      <c r="A243" s="244"/>
      <c r="B243" s="244"/>
      <c r="C243" s="244"/>
      <c r="D243" s="244"/>
      <c r="E243" s="244"/>
      <c r="F243" s="265"/>
      <c r="G243" s="265"/>
      <c r="H243" s="270"/>
      <c r="I243" s="270"/>
      <c r="J243" s="270"/>
      <c r="K243" s="244"/>
      <c r="L243" s="244"/>
      <c r="M243" s="244"/>
      <c r="N243" s="244"/>
      <c r="O243" s="244"/>
      <c r="P243" s="244"/>
      <c r="Q243" s="265"/>
      <c r="R243" s="270"/>
      <c r="S243" s="270"/>
      <c r="T243" s="244"/>
    </row>
    <row r="244" spans="1:20" s="77" customFormat="1">
      <c r="A244" s="244"/>
      <c r="B244" s="244"/>
      <c r="C244" s="244"/>
      <c r="D244" s="244"/>
      <c r="E244" s="244"/>
      <c r="F244" s="265"/>
      <c r="G244" s="265"/>
      <c r="H244" s="270"/>
      <c r="I244" s="270"/>
      <c r="J244" s="270"/>
      <c r="K244" s="244"/>
      <c r="L244" s="244"/>
      <c r="M244" s="244"/>
      <c r="N244" s="244"/>
      <c r="O244" s="244"/>
      <c r="P244" s="244"/>
      <c r="Q244" s="265"/>
      <c r="R244" s="270"/>
      <c r="S244" s="270"/>
      <c r="T244" s="244"/>
    </row>
    <row r="245" spans="1:20" s="77" customFormat="1">
      <c r="A245" s="244"/>
      <c r="B245" s="244"/>
      <c r="C245" s="244"/>
      <c r="D245" s="244"/>
      <c r="E245" s="244"/>
      <c r="F245" s="265"/>
      <c r="G245" s="265"/>
      <c r="H245" s="270"/>
      <c r="I245" s="270"/>
      <c r="J245" s="270"/>
      <c r="K245" s="244"/>
      <c r="L245" s="244"/>
      <c r="M245" s="244"/>
      <c r="N245" s="244"/>
      <c r="O245" s="244"/>
      <c r="P245" s="244"/>
      <c r="Q245" s="265"/>
      <c r="R245" s="270"/>
      <c r="S245" s="270"/>
      <c r="T245" s="244"/>
    </row>
    <row r="246" spans="1:20" s="77" customFormat="1">
      <c r="A246" s="244"/>
      <c r="B246" s="244"/>
      <c r="C246" s="244"/>
      <c r="D246" s="244"/>
      <c r="E246" s="244"/>
      <c r="F246" s="265"/>
      <c r="G246" s="265"/>
      <c r="H246" s="270"/>
      <c r="I246" s="270"/>
      <c r="J246" s="270"/>
      <c r="K246" s="244"/>
      <c r="L246" s="244"/>
      <c r="M246" s="244"/>
      <c r="N246" s="244"/>
      <c r="O246" s="244"/>
      <c r="P246" s="244"/>
      <c r="Q246" s="265"/>
      <c r="R246" s="270"/>
      <c r="S246" s="270"/>
      <c r="T246" s="244"/>
    </row>
    <row r="247" spans="1:20" s="77" customFormat="1">
      <c r="A247" s="244"/>
      <c r="B247" s="244"/>
      <c r="C247" s="244"/>
      <c r="D247" s="244"/>
      <c r="E247" s="244"/>
      <c r="F247" s="265"/>
      <c r="G247" s="265"/>
      <c r="H247" s="270"/>
      <c r="I247" s="270"/>
      <c r="J247" s="270"/>
      <c r="K247" s="244"/>
      <c r="L247" s="244"/>
      <c r="M247" s="244"/>
      <c r="N247" s="244"/>
      <c r="O247" s="244"/>
      <c r="P247" s="244"/>
      <c r="Q247" s="265"/>
      <c r="R247" s="270"/>
      <c r="S247" s="270"/>
      <c r="T247" s="244"/>
    </row>
    <row r="248" spans="1:20" s="77" customFormat="1">
      <c r="A248" s="244"/>
      <c r="B248" s="244"/>
      <c r="C248" s="244"/>
      <c r="D248" s="244"/>
      <c r="E248" s="244"/>
      <c r="F248" s="265"/>
      <c r="G248" s="265"/>
      <c r="H248" s="270"/>
      <c r="I248" s="270"/>
      <c r="J248" s="270"/>
      <c r="K248" s="244"/>
      <c r="L248" s="244"/>
      <c r="M248" s="244"/>
      <c r="N248" s="244"/>
      <c r="O248" s="244"/>
      <c r="P248" s="244"/>
      <c r="Q248" s="265"/>
      <c r="R248" s="270"/>
      <c r="S248" s="270"/>
      <c r="T248" s="244"/>
    </row>
    <row r="249" spans="1:20" s="77" customFormat="1">
      <c r="A249" s="244"/>
      <c r="B249" s="244"/>
      <c r="C249" s="244"/>
      <c r="D249" s="244"/>
      <c r="E249" s="244"/>
      <c r="F249" s="265"/>
      <c r="G249" s="265"/>
      <c r="H249" s="270"/>
      <c r="I249" s="270"/>
      <c r="J249" s="270"/>
      <c r="K249" s="244"/>
      <c r="L249" s="244"/>
      <c r="M249" s="244"/>
      <c r="N249" s="244"/>
      <c r="O249" s="244"/>
      <c r="P249" s="244"/>
      <c r="Q249" s="265"/>
      <c r="R249" s="270"/>
      <c r="S249" s="270"/>
      <c r="T249" s="244"/>
    </row>
    <row r="250" spans="1:20" s="77" customFormat="1">
      <c r="A250" s="244"/>
      <c r="B250" s="244"/>
      <c r="C250" s="244"/>
      <c r="D250" s="244"/>
      <c r="E250" s="244"/>
      <c r="F250" s="265"/>
      <c r="G250" s="265"/>
      <c r="H250" s="270"/>
      <c r="I250" s="270"/>
      <c r="J250" s="270"/>
      <c r="K250" s="244"/>
      <c r="L250" s="244"/>
      <c r="M250" s="244"/>
      <c r="N250" s="244"/>
      <c r="O250" s="244"/>
      <c r="P250" s="244"/>
      <c r="Q250" s="265"/>
      <c r="R250" s="270"/>
      <c r="S250" s="270"/>
      <c r="T250" s="244"/>
    </row>
    <row r="251" spans="1:20" s="77" customFormat="1">
      <c r="A251" s="244"/>
      <c r="B251" s="244"/>
      <c r="C251" s="244"/>
      <c r="D251" s="244"/>
      <c r="E251" s="244"/>
      <c r="F251" s="265"/>
      <c r="G251" s="265"/>
      <c r="H251" s="270"/>
      <c r="I251" s="270"/>
      <c r="J251" s="270"/>
      <c r="K251" s="244"/>
      <c r="L251" s="244"/>
      <c r="M251" s="244"/>
      <c r="N251" s="244"/>
      <c r="O251" s="244"/>
      <c r="P251" s="244"/>
      <c r="Q251" s="265"/>
      <c r="R251" s="270"/>
      <c r="S251" s="270"/>
      <c r="T251" s="244"/>
    </row>
    <row r="252" spans="1:20" s="77" customFormat="1">
      <c r="A252" s="244"/>
      <c r="B252" s="244"/>
      <c r="C252" s="244"/>
      <c r="D252" s="244"/>
      <c r="E252" s="244"/>
      <c r="F252" s="265"/>
      <c r="G252" s="265"/>
      <c r="H252" s="270"/>
      <c r="I252" s="270"/>
      <c r="J252" s="270"/>
      <c r="K252" s="244"/>
      <c r="L252" s="244"/>
      <c r="M252" s="244"/>
      <c r="N252" s="244"/>
      <c r="O252" s="244"/>
      <c r="P252" s="244"/>
      <c r="Q252" s="265"/>
      <c r="R252" s="270"/>
      <c r="S252" s="270"/>
      <c r="T252" s="244"/>
    </row>
    <row r="253" spans="1:20" s="77" customFormat="1">
      <c r="A253" s="244"/>
      <c r="B253" s="244"/>
      <c r="C253" s="244"/>
      <c r="D253" s="244"/>
      <c r="E253" s="244"/>
      <c r="F253" s="265"/>
      <c r="G253" s="265"/>
      <c r="H253" s="270"/>
      <c r="I253" s="270"/>
      <c r="J253" s="270"/>
      <c r="K253" s="244"/>
      <c r="L253" s="244"/>
      <c r="M253" s="244"/>
      <c r="N253" s="244"/>
      <c r="O253" s="244"/>
      <c r="P253" s="244"/>
      <c r="Q253" s="265"/>
      <c r="R253" s="270"/>
      <c r="S253" s="270"/>
      <c r="T253" s="244"/>
    </row>
    <row r="254" spans="1:20" s="77" customFormat="1">
      <c r="A254" s="244"/>
      <c r="B254" s="244"/>
      <c r="C254" s="244"/>
      <c r="D254" s="244"/>
      <c r="E254" s="244"/>
      <c r="F254" s="265"/>
      <c r="G254" s="265"/>
      <c r="H254" s="270"/>
      <c r="I254" s="270"/>
      <c r="J254" s="270"/>
      <c r="K254" s="244"/>
      <c r="L254" s="244"/>
      <c r="M254" s="244"/>
      <c r="N254" s="244"/>
      <c r="O254" s="244"/>
      <c r="P254" s="244"/>
      <c r="Q254" s="265"/>
      <c r="R254" s="270"/>
      <c r="S254" s="270"/>
      <c r="T254" s="244"/>
    </row>
    <row r="255" spans="1:20" s="77" customFormat="1">
      <c r="A255" s="244"/>
      <c r="B255" s="244"/>
      <c r="C255" s="244"/>
      <c r="D255" s="244"/>
      <c r="E255" s="244"/>
      <c r="F255" s="265"/>
      <c r="G255" s="265"/>
      <c r="H255" s="270"/>
      <c r="I255" s="270"/>
      <c r="J255" s="270"/>
      <c r="K255" s="244"/>
      <c r="L255" s="244"/>
      <c r="M255" s="244"/>
      <c r="N255" s="244"/>
      <c r="O255" s="244"/>
      <c r="P255" s="244"/>
      <c r="Q255" s="265"/>
      <c r="R255" s="270"/>
      <c r="S255" s="270"/>
      <c r="T255" s="244"/>
    </row>
    <row r="256" spans="1:20" s="77" customFormat="1">
      <c r="A256" s="244"/>
      <c r="B256" s="244"/>
      <c r="C256" s="244"/>
      <c r="D256" s="244"/>
      <c r="E256" s="244"/>
      <c r="F256" s="265"/>
      <c r="G256" s="265"/>
      <c r="H256" s="270"/>
      <c r="I256" s="270"/>
      <c r="J256" s="270"/>
      <c r="K256" s="244"/>
      <c r="L256" s="244"/>
      <c r="M256" s="244"/>
      <c r="N256" s="244"/>
      <c r="O256" s="244"/>
      <c r="P256" s="244"/>
      <c r="Q256" s="265"/>
      <c r="R256" s="270"/>
      <c r="S256" s="270"/>
      <c r="T256" s="244"/>
    </row>
    <row r="257" spans="1:20" s="77" customFormat="1">
      <c r="A257" s="244"/>
      <c r="B257" s="244"/>
      <c r="C257" s="244"/>
      <c r="D257" s="244"/>
      <c r="E257" s="244"/>
      <c r="F257" s="265"/>
      <c r="G257" s="265"/>
      <c r="H257" s="270"/>
      <c r="I257" s="270"/>
      <c r="J257" s="270"/>
      <c r="K257" s="244"/>
      <c r="L257" s="244"/>
      <c r="M257" s="244"/>
      <c r="N257" s="244"/>
      <c r="O257" s="244"/>
      <c r="P257" s="244"/>
      <c r="Q257" s="265"/>
      <c r="R257" s="270"/>
      <c r="S257" s="270"/>
      <c r="T257" s="244"/>
    </row>
    <row r="258" spans="1:20" s="77" customFormat="1">
      <c r="A258" s="244"/>
      <c r="B258" s="244"/>
      <c r="C258" s="244"/>
      <c r="D258" s="244"/>
      <c r="E258" s="244"/>
      <c r="F258" s="265"/>
      <c r="G258" s="265"/>
      <c r="H258" s="270"/>
      <c r="I258" s="270"/>
      <c r="J258" s="270"/>
      <c r="K258" s="244"/>
      <c r="L258" s="244"/>
      <c r="M258" s="244"/>
      <c r="N258" s="244"/>
      <c r="O258" s="244"/>
      <c r="P258" s="244"/>
      <c r="Q258" s="265"/>
      <c r="R258" s="270"/>
      <c r="S258" s="270"/>
      <c r="T258" s="244"/>
    </row>
    <row r="259" spans="1:20" s="77" customFormat="1">
      <c r="A259" s="244"/>
      <c r="B259" s="244"/>
      <c r="C259" s="244"/>
      <c r="D259" s="244"/>
      <c r="E259" s="244"/>
      <c r="F259" s="265"/>
      <c r="G259" s="265"/>
      <c r="H259" s="270"/>
      <c r="I259" s="270"/>
      <c r="J259" s="270"/>
      <c r="K259" s="244"/>
      <c r="L259" s="244"/>
      <c r="M259" s="244"/>
      <c r="N259" s="244"/>
      <c r="O259" s="244"/>
      <c r="P259" s="244"/>
      <c r="Q259" s="265"/>
      <c r="R259" s="270"/>
      <c r="S259" s="270"/>
      <c r="T259" s="244"/>
    </row>
    <row r="260" spans="1:20" s="77" customFormat="1">
      <c r="A260" s="244"/>
      <c r="B260" s="244"/>
      <c r="C260" s="244"/>
      <c r="D260" s="244"/>
      <c r="E260" s="244"/>
      <c r="F260" s="265"/>
      <c r="G260" s="265"/>
      <c r="H260" s="270"/>
      <c r="I260" s="270"/>
      <c r="J260" s="270"/>
      <c r="K260" s="244"/>
      <c r="L260" s="244"/>
      <c r="M260" s="244"/>
      <c r="N260" s="244"/>
      <c r="O260" s="244"/>
      <c r="P260" s="244"/>
      <c r="Q260" s="265"/>
      <c r="R260" s="270"/>
      <c r="S260" s="270"/>
      <c r="T260" s="244"/>
    </row>
    <row r="261" spans="1:20" s="77" customFormat="1">
      <c r="A261" s="244"/>
      <c r="B261" s="244"/>
      <c r="C261" s="244"/>
      <c r="D261" s="244"/>
      <c r="E261" s="244"/>
      <c r="F261" s="265"/>
      <c r="G261" s="265"/>
      <c r="H261" s="270"/>
      <c r="I261" s="270"/>
      <c r="J261" s="270"/>
      <c r="K261" s="244"/>
      <c r="L261" s="244"/>
      <c r="M261" s="244"/>
      <c r="N261" s="244"/>
      <c r="O261" s="244"/>
      <c r="P261" s="244"/>
      <c r="Q261" s="265"/>
      <c r="R261" s="270"/>
      <c r="S261" s="270"/>
      <c r="T261" s="244"/>
    </row>
    <row r="262" spans="1:20" s="77" customFormat="1">
      <c r="A262" s="244"/>
      <c r="B262" s="244"/>
      <c r="C262" s="244"/>
      <c r="D262" s="244"/>
      <c r="E262" s="244"/>
      <c r="F262" s="265"/>
      <c r="G262" s="265"/>
      <c r="H262" s="270"/>
      <c r="I262" s="270"/>
      <c r="J262" s="270"/>
      <c r="K262" s="244"/>
      <c r="L262" s="244"/>
      <c r="M262" s="244"/>
      <c r="N262" s="244"/>
      <c r="O262" s="244"/>
      <c r="P262" s="244"/>
      <c r="Q262" s="265"/>
      <c r="R262" s="270"/>
      <c r="S262" s="270"/>
      <c r="T262" s="244"/>
    </row>
    <row r="263" spans="1:20" s="77" customFormat="1">
      <c r="A263" s="244"/>
      <c r="B263" s="244"/>
      <c r="C263" s="244"/>
      <c r="D263" s="244"/>
      <c r="E263" s="244"/>
      <c r="F263" s="265"/>
      <c r="G263" s="265"/>
      <c r="H263" s="270"/>
      <c r="I263" s="270"/>
      <c r="J263" s="270"/>
      <c r="K263" s="244"/>
      <c r="L263" s="244"/>
      <c r="M263" s="244"/>
      <c r="N263" s="244"/>
      <c r="O263" s="244"/>
      <c r="P263" s="244"/>
      <c r="Q263" s="265"/>
      <c r="R263" s="270"/>
      <c r="S263" s="270"/>
      <c r="T263" s="244"/>
    </row>
    <row r="264" spans="1:20" s="77" customFormat="1">
      <c r="A264" s="244"/>
      <c r="B264" s="244"/>
      <c r="C264" s="244"/>
      <c r="D264" s="244"/>
      <c r="E264" s="244"/>
      <c r="F264" s="265"/>
      <c r="G264" s="265"/>
      <c r="H264" s="270"/>
      <c r="I264" s="270"/>
      <c r="J264" s="270"/>
      <c r="K264" s="244"/>
      <c r="L264" s="244"/>
      <c r="M264" s="244"/>
      <c r="N264" s="244"/>
      <c r="O264" s="244"/>
      <c r="P264" s="244"/>
      <c r="Q264" s="265"/>
      <c r="R264" s="270"/>
      <c r="S264" s="270"/>
      <c r="T264" s="244"/>
    </row>
    <row r="265" spans="1:20" s="77" customFormat="1">
      <c r="A265" s="244"/>
      <c r="B265" s="244"/>
      <c r="C265" s="244"/>
      <c r="D265" s="244"/>
      <c r="E265" s="244"/>
      <c r="F265" s="265"/>
      <c r="G265" s="265"/>
      <c r="H265" s="270"/>
      <c r="I265" s="270"/>
      <c r="J265" s="270"/>
      <c r="K265" s="244"/>
      <c r="L265" s="244"/>
      <c r="M265" s="244"/>
      <c r="N265" s="244"/>
      <c r="O265" s="244"/>
      <c r="P265" s="244"/>
      <c r="Q265" s="265"/>
      <c r="R265" s="270"/>
      <c r="S265" s="270"/>
      <c r="T265" s="244"/>
    </row>
    <row r="266" spans="1:20" s="77" customFormat="1">
      <c r="A266" s="244"/>
      <c r="B266" s="244"/>
      <c r="C266" s="244"/>
      <c r="D266" s="244"/>
      <c r="E266" s="244"/>
      <c r="F266" s="265"/>
      <c r="G266" s="265"/>
      <c r="H266" s="270"/>
      <c r="I266" s="270"/>
      <c r="J266" s="270"/>
      <c r="K266" s="244"/>
      <c r="L266" s="244"/>
      <c r="M266" s="244"/>
      <c r="N266" s="244"/>
      <c r="O266" s="244"/>
      <c r="P266" s="244"/>
      <c r="Q266" s="265"/>
      <c r="R266" s="270"/>
      <c r="S266" s="270"/>
      <c r="T266" s="244"/>
    </row>
    <row r="267" spans="1:20" s="77" customFormat="1">
      <c r="A267" s="244"/>
      <c r="B267" s="244"/>
      <c r="C267" s="244"/>
      <c r="D267" s="244"/>
      <c r="E267" s="244"/>
      <c r="F267" s="265"/>
      <c r="G267" s="265"/>
      <c r="H267" s="270"/>
      <c r="I267" s="270"/>
      <c r="J267" s="270"/>
      <c r="K267" s="244"/>
      <c r="L267" s="244"/>
      <c r="M267" s="244"/>
      <c r="N267" s="244"/>
      <c r="O267" s="244"/>
      <c r="P267" s="244"/>
      <c r="Q267" s="265"/>
      <c r="R267" s="270"/>
      <c r="S267" s="270"/>
      <c r="T267" s="244"/>
    </row>
    <row r="268" spans="1:20" s="77" customFormat="1">
      <c r="A268" s="244"/>
      <c r="B268" s="244"/>
      <c r="C268" s="244"/>
      <c r="D268" s="244"/>
      <c r="E268" s="244"/>
      <c r="F268" s="265"/>
      <c r="G268" s="265"/>
      <c r="H268" s="270"/>
      <c r="I268" s="270"/>
      <c r="J268" s="270"/>
      <c r="K268" s="244"/>
      <c r="L268" s="244"/>
      <c r="M268" s="244"/>
      <c r="N268" s="244"/>
      <c r="O268" s="244"/>
      <c r="P268" s="244"/>
      <c r="Q268" s="265"/>
      <c r="R268" s="270"/>
      <c r="S268" s="270"/>
      <c r="T268" s="244"/>
    </row>
    <row r="269" spans="1:20" s="77" customFormat="1">
      <c r="A269" s="244"/>
      <c r="B269" s="244"/>
      <c r="C269" s="244"/>
      <c r="D269" s="244"/>
      <c r="E269" s="244"/>
      <c r="F269" s="265"/>
      <c r="G269" s="265"/>
      <c r="H269" s="270"/>
      <c r="I269" s="270"/>
      <c r="J269" s="270"/>
      <c r="K269" s="244"/>
      <c r="L269" s="244"/>
      <c r="M269" s="244"/>
      <c r="N269" s="244"/>
      <c r="O269" s="244"/>
      <c r="P269" s="244"/>
      <c r="Q269" s="265"/>
      <c r="R269" s="270"/>
      <c r="S269" s="270"/>
      <c r="T269" s="244"/>
    </row>
    <row r="270" spans="1:20" s="77" customFormat="1">
      <c r="A270" s="244"/>
      <c r="B270" s="244"/>
      <c r="C270" s="244"/>
      <c r="D270" s="244"/>
      <c r="E270" s="244"/>
      <c r="F270" s="265"/>
      <c r="G270" s="265"/>
      <c r="H270" s="270"/>
      <c r="I270" s="270"/>
      <c r="J270" s="270"/>
      <c r="K270" s="244"/>
      <c r="L270" s="244"/>
      <c r="M270" s="244"/>
      <c r="N270" s="244"/>
      <c r="O270" s="244"/>
      <c r="P270" s="244"/>
      <c r="Q270" s="265"/>
      <c r="R270" s="270"/>
      <c r="S270" s="270"/>
      <c r="T270" s="244"/>
    </row>
    <row r="271" spans="1:20" s="77" customFormat="1">
      <c r="A271" s="244"/>
      <c r="B271" s="244"/>
      <c r="C271" s="244"/>
      <c r="D271" s="244"/>
      <c r="E271" s="244"/>
      <c r="F271" s="265"/>
      <c r="G271" s="265"/>
      <c r="H271" s="270"/>
      <c r="I271" s="270"/>
      <c r="J271" s="270"/>
      <c r="K271" s="244"/>
      <c r="L271" s="244"/>
      <c r="M271" s="244"/>
      <c r="N271" s="244"/>
      <c r="O271" s="244"/>
      <c r="P271" s="244"/>
      <c r="Q271" s="265"/>
      <c r="R271" s="270"/>
      <c r="S271" s="270"/>
      <c r="T271" s="244"/>
    </row>
    <row r="272" spans="1:20" s="77" customFormat="1">
      <c r="A272" s="244"/>
      <c r="B272" s="244"/>
      <c r="C272" s="244"/>
      <c r="D272" s="244"/>
      <c r="E272" s="244"/>
      <c r="F272" s="265"/>
      <c r="G272" s="265"/>
      <c r="H272" s="270"/>
      <c r="I272" s="270"/>
      <c r="J272" s="270"/>
      <c r="K272" s="244"/>
      <c r="L272" s="244"/>
      <c r="M272" s="244"/>
      <c r="N272" s="244"/>
      <c r="O272" s="244"/>
      <c r="P272" s="244"/>
      <c r="Q272" s="265"/>
      <c r="R272" s="270"/>
      <c r="S272" s="270"/>
      <c r="T272" s="244"/>
    </row>
    <row r="273" spans="1:20" s="77" customFormat="1">
      <c r="A273" s="244"/>
      <c r="B273" s="244"/>
      <c r="C273" s="244"/>
      <c r="D273" s="244"/>
      <c r="E273" s="244"/>
      <c r="F273" s="265"/>
      <c r="G273" s="265"/>
      <c r="H273" s="270"/>
      <c r="I273" s="270"/>
      <c r="J273" s="270"/>
      <c r="K273" s="244"/>
      <c r="L273" s="244"/>
      <c r="M273" s="244"/>
      <c r="N273" s="244"/>
      <c r="O273" s="244"/>
      <c r="P273" s="244"/>
      <c r="Q273" s="265"/>
      <c r="R273" s="270"/>
      <c r="S273" s="270"/>
      <c r="T273" s="244"/>
    </row>
    <row r="274" spans="1:20" s="77" customFormat="1">
      <c r="A274" s="244"/>
      <c r="B274" s="244"/>
      <c r="C274" s="244"/>
      <c r="D274" s="244"/>
      <c r="E274" s="244"/>
      <c r="F274" s="265"/>
      <c r="G274" s="265"/>
      <c r="H274" s="270"/>
      <c r="I274" s="270"/>
      <c r="J274" s="270"/>
      <c r="K274" s="244"/>
      <c r="L274" s="244"/>
      <c r="M274" s="244"/>
      <c r="N274" s="244"/>
      <c r="O274" s="244"/>
      <c r="P274" s="244"/>
      <c r="Q274" s="265"/>
      <c r="R274" s="270"/>
      <c r="S274" s="270"/>
      <c r="T274" s="244"/>
    </row>
    <row r="275" spans="1:20" s="77" customFormat="1">
      <c r="A275" s="244"/>
      <c r="B275" s="244"/>
      <c r="C275" s="244"/>
      <c r="D275" s="244"/>
      <c r="E275" s="244"/>
      <c r="F275" s="265"/>
      <c r="G275" s="265"/>
      <c r="H275" s="270"/>
      <c r="I275" s="270"/>
      <c r="J275" s="270"/>
      <c r="K275" s="244"/>
      <c r="L275" s="244"/>
      <c r="M275" s="244"/>
      <c r="N275" s="244"/>
      <c r="O275" s="244"/>
      <c r="P275" s="244"/>
      <c r="Q275" s="265"/>
      <c r="R275" s="270"/>
      <c r="S275" s="270"/>
      <c r="T275" s="244"/>
    </row>
    <row r="276" spans="1:20" s="77" customFormat="1">
      <c r="A276" s="244"/>
      <c r="B276" s="244"/>
      <c r="C276" s="244"/>
      <c r="D276" s="244"/>
      <c r="E276" s="244"/>
      <c r="F276" s="265"/>
      <c r="G276" s="265"/>
      <c r="H276" s="270"/>
      <c r="I276" s="270"/>
      <c r="J276" s="270"/>
      <c r="K276" s="244"/>
      <c r="L276" s="244"/>
      <c r="M276" s="244"/>
      <c r="N276" s="244"/>
      <c r="O276" s="244"/>
      <c r="P276" s="244"/>
      <c r="Q276" s="265"/>
      <c r="R276" s="270"/>
      <c r="S276" s="270"/>
      <c r="T276" s="244"/>
    </row>
    <row r="277" spans="1:20" s="77" customFormat="1">
      <c r="A277" s="244"/>
      <c r="B277" s="244"/>
      <c r="C277" s="244"/>
      <c r="D277" s="244"/>
      <c r="E277" s="244"/>
      <c r="F277" s="265"/>
      <c r="G277" s="265"/>
      <c r="H277" s="270"/>
      <c r="I277" s="270"/>
      <c r="J277" s="270"/>
      <c r="K277" s="244"/>
      <c r="L277" s="244"/>
      <c r="M277" s="244"/>
      <c r="N277" s="244"/>
      <c r="O277" s="244"/>
      <c r="P277" s="244"/>
      <c r="Q277" s="265"/>
      <c r="R277" s="270"/>
      <c r="S277" s="270"/>
      <c r="T277" s="244"/>
    </row>
    <row r="278" spans="1:20" s="77" customFormat="1">
      <c r="A278" s="244"/>
      <c r="B278" s="244"/>
      <c r="C278" s="244"/>
      <c r="D278" s="244"/>
      <c r="E278" s="244"/>
      <c r="F278" s="265"/>
      <c r="G278" s="265"/>
      <c r="H278" s="270"/>
      <c r="I278" s="270"/>
      <c r="J278" s="270"/>
      <c r="K278" s="244"/>
      <c r="L278" s="244"/>
      <c r="M278" s="244"/>
      <c r="N278" s="244"/>
      <c r="O278" s="244"/>
      <c r="P278" s="244"/>
      <c r="Q278" s="265"/>
      <c r="R278" s="270"/>
      <c r="S278" s="270"/>
      <c r="T278" s="244"/>
    </row>
    <row r="279" spans="1:20" s="77" customFormat="1">
      <c r="A279" s="244"/>
      <c r="B279" s="244"/>
      <c r="C279" s="244"/>
      <c r="D279" s="244"/>
      <c r="E279" s="244"/>
      <c r="F279" s="265"/>
      <c r="G279" s="265"/>
      <c r="H279" s="270"/>
      <c r="I279" s="270"/>
      <c r="J279" s="270"/>
      <c r="K279" s="244"/>
      <c r="L279" s="244"/>
      <c r="M279" s="244"/>
      <c r="N279" s="244"/>
      <c r="O279" s="244"/>
      <c r="P279" s="244"/>
      <c r="Q279" s="265"/>
      <c r="R279" s="270"/>
      <c r="S279" s="270"/>
      <c r="T279" s="244"/>
    </row>
    <row r="280" spans="1:20" s="77" customFormat="1">
      <c r="A280" s="244"/>
      <c r="B280" s="244"/>
      <c r="C280" s="244"/>
      <c r="D280" s="244"/>
      <c r="E280" s="244"/>
      <c r="F280" s="265"/>
      <c r="G280" s="265"/>
      <c r="H280" s="270"/>
      <c r="I280" s="270"/>
      <c r="J280" s="270"/>
      <c r="K280" s="244"/>
      <c r="L280" s="244"/>
      <c r="M280" s="244"/>
      <c r="N280" s="244"/>
      <c r="O280" s="244"/>
      <c r="P280" s="244"/>
      <c r="Q280" s="265"/>
      <c r="R280" s="270"/>
      <c r="S280" s="270"/>
      <c r="T280" s="244"/>
    </row>
    <row r="281" spans="1:20" s="77" customFormat="1">
      <c r="A281" s="244"/>
      <c r="B281" s="244"/>
      <c r="C281" s="244"/>
      <c r="D281" s="244"/>
      <c r="E281" s="244"/>
      <c r="F281" s="265"/>
      <c r="G281" s="265"/>
      <c r="H281" s="270"/>
      <c r="I281" s="270"/>
      <c r="J281" s="270"/>
      <c r="K281" s="244"/>
      <c r="L281" s="244"/>
      <c r="M281" s="244"/>
      <c r="N281" s="244"/>
      <c r="O281" s="244"/>
      <c r="P281" s="244"/>
      <c r="Q281" s="265"/>
      <c r="R281" s="270"/>
      <c r="S281" s="270"/>
      <c r="T281" s="244"/>
    </row>
    <row r="282" spans="1:20" s="77" customFormat="1">
      <c r="A282" s="244"/>
      <c r="B282" s="244"/>
      <c r="C282" s="244"/>
      <c r="D282" s="244"/>
      <c r="E282" s="244"/>
      <c r="F282" s="265"/>
      <c r="G282" s="265"/>
      <c r="H282" s="270"/>
      <c r="I282" s="270"/>
      <c r="J282" s="270"/>
      <c r="K282" s="244"/>
      <c r="L282" s="244"/>
      <c r="M282" s="244"/>
      <c r="N282" s="244"/>
      <c r="O282" s="244"/>
      <c r="P282" s="244"/>
      <c r="Q282" s="265"/>
      <c r="R282" s="270"/>
      <c r="S282" s="270"/>
      <c r="T282" s="244"/>
    </row>
    <row r="283" spans="1:20" s="77" customFormat="1">
      <c r="A283" s="244"/>
      <c r="B283" s="244"/>
      <c r="C283" s="244"/>
      <c r="D283" s="244"/>
      <c r="E283" s="244"/>
      <c r="F283" s="265"/>
      <c r="G283" s="265"/>
      <c r="H283" s="270"/>
      <c r="I283" s="270"/>
      <c r="J283" s="270"/>
      <c r="K283" s="244"/>
      <c r="L283" s="244"/>
      <c r="M283" s="244"/>
      <c r="N283" s="244"/>
      <c r="O283" s="244"/>
      <c r="P283" s="244"/>
      <c r="Q283" s="265"/>
      <c r="R283" s="270"/>
      <c r="S283" s="270"/>
      <c r="T283" s="244"/>
    </row>
    <row r="284" spans="1:20" s="77" customFormat="1">
      <c r="A284" s="244"/>
      <c r="B284" s="244"/>
      <c r="C284" s="244"/>
      <c r="D284" s="244"/>
      <c r="E284" s="244"/>
      <c r="F284" s="265"/>
      <c r="G284" s="265"/>
      <c r="H284" s="270"/>
      <c r="I284" s="270"/>
      <c r="J284" s="270"/>
      <c r="K284" s="244"/>
      <c r="L284" s="244"/>
      <c r="M284" s="244"/>
      <c r="N284" s="244"/>
      <c r="O284" s="244"/>
      <c r="P284" s="244"/>
      <c r="Q284" s="265"/>
      <c r="R284" s="270"/>
      <c r="S284" s="270"/>
      <c r="T284" s="244"/>
    </row>
    <row r="285" spans="1:20" s="77" customFormat="1">
      <c r="A285" s="244"/>
      <c r="B285" s="244"/>
      <c r="C285" s="244"/>
      <c r="D285" s="244"/>
      <c r="E285" s="244"/>
      <c r="F285" s="265"/>
      <c r="G285" s="265"/>
      <c r="H285" s="270"/>
      <c r="I285" s="270"/>
      <c r="J285" s="270"/>
      <c r="K285" s="244"/>
      <c r="L285" s="244"/>
      <c r="M285" s="244"/>
      <c r="N285" s="244"/>
      <c r="O285" s="244"/>
      <c r="P285" s="244"/>
      <c r="Q285" s="265"/>
      <c r="R285" s="270"/>
      <c r="S285" s="270"/>
      <c r="T285" s="244"/>
    </row>
    <row r="286" spans="1:20" s="77" customFormat="1">
      <c r="A286" s="244"/>
      <c r="B286" s="244"/>
      <c r="C286" s="244"/>
      <c r="D286" s="244"/>
      <c r="E286" s="244"/>
      <c r="F286" s="265"/>
      <c r="G286" s="265"/>
      <c r="H286" s="270"/>
      <c r="I286" s="270"/>
      <c r="J286" s="270"/>
      <c r="K286" s="244"/>
      <c r="L286" s="244"/>
      <c r="M286" s="244"/>
      <c r="N286" s="244"/>
      <c r="O286" s="244"/>
      <c r="P286" s="244"/>
      <c r="Q286" s="265"/>
      <c r="R286" s="270"/>
      <c r="S286" s="270"/>
      <c r="T286" s="244"/>
    </row>
    <row r="287" spans="1:20" s="77" customFormat="1">
      <c r="A287" s="244"/>
      <c r="B287" s="244"/>
      <c r="C287" s="244"/>
      <c r="D287" s="244"/>
      <c r="E287" s="244"/>
      <c r="F287" s="265"/>
      <c r="G287" s="265"/>
      <c r="H287" s="270"/>
      <c r="I287" s="270"/>
      <c r="J287" s="270"/>
      <c r="K287" s="244"/>
      <c r="L287" s="244"/>
      <c r="M287" s="244"/>
      <c r="N287" s="244"/>
      <c r="O287" s="244"/>
      <c r="P287" s="244"/>
      <c r="Q287" s="265"/>
      <c r="R287" s="270"/>
      <c r="S287" s="270"/>
      <c r="T287" s="244"/>
    </row>
    <row r="288" spans="1:20" s="77" customFormat="1">
      <c r="A288" s="244"/>
      <c r="B288" s="244"/>
      <c r="C288" s="244"/>
      <c r="D288" s="244"/>
      <c r="E288" s="244"/>
      <c r="F288" s="265"/>
      <c r="G288" s="265"/>
      <c r="H288" s="270"/>
      <c r="I288" s="270"/>
      <c r="J288" s="270"/>
      <c r="K288" s="244"/>
      <c r="L288" s="244"/>
      <c r="M288" s="244"/>
      <c r="N288" s="244"/>
      <c r="O288" s="244"/>
      <c r="P288" s="244"/>
      <c r="Q288" s="265"/>
      <c r="R288" s="270"/>
      <c r="S288" s="270"/>
      <c r="T288" s="244"/>
    </row>
    <row r="289" spans="1:20" s="77" customFormat="1">
      <c r="A289" s="244"/>
      <c r="B289" s="244"/>
      <c r="C289" s="244"/>
      <c r="D289" s="244"/>
      <c r="E289" s="244"/>
      <c r="F289" s="265"/>
      <c r="G289" s="265"/>
      <c r="H289" s="270"/>
      <c r="I289" s="270"/>
      <c r="J289" s="270"/>
      <c r="K289" s="244"/>
      <c r="L289" s="244"/>
      <c r="M289" s="244"/>
      <c r="N289" s="244"/>
      <c r="O289" s="244"/>
      <c r="P289" s="244"/>
      <c r="Q289" s="265"/>
      <c r="R289" s="270"/>
      <c r="S289" s="270"/>
      <c r="T289" s="244"/>
    </row>
    <row r="290" spans="1:20" s="77" customFormat="1">
      <c r="A290" s="244"/>
      <c r="B290" s="244"/>
      <c r="C290" s="244"/>
      <c r="D290" s="244"/>
      <c r="E290" s="244"/>
      <c r="F290" s="265"/>
      <c r="G290" s="265"/>
      <c r="H290" s="270"/>
      <c r="I290" s="270"/>
      <c r="J290" s="270"/>
      <c r="K290" s="244"/>
      <c r="L290" s="244"/>
      <c r="M290" s="244"/>
      <c r="N290" s="244"/>
      <c r="O290" s="244"/>
      <c r="P290" s="244"/>
      <c r="Q290" s="265"/>
      <c r="R290" s="270"/>
      <c r="S290" s="270"/>
      <c r="T290" s="244"/>
    </row>
    <row r="291" spans="1:20" s="77" customFormat="1">
      <c r="A291" s="244"/>
      <c r="B291" s="244"/>
      <c r="C291" s="244"/>
      <c r="D291" s="244"/>
      <c r="E291" s="244"/>
      <c r="F291" s="265"/>
      <c r="G291" s="265"/>
      <c r="H291" s="270"/>
      <c r="I291" s="270"/>
      <c r="J291" s="270"/>
      <c r="K291" s="244"/>
      <c r="L291" s="244"/>
      <c r="M291" s="244"/>
      <c r="N291" s="244"/>
      <c r="O291" s="244"/>
      <c r="P291" s="244"/>
      <c r="Q291" s="265"/>
      <c r="R291" s="270"/>
      <c r="S291" s="270"/>
      <c r="T291" s="244"/>
    </row>
    <row r="292" spans="1:20" s="77" customFormat="1">
      <c r="A292" s="244"/>
      <c r="B292" s="244"/>
      <c r="C292" s="244"/>
      <c r="D292" s="244"/>
      <c r="E292" s="244"/>
      <c r="F292" s="265"/>
      <c r="G292" s="265"/>
      <c r="H292" s="270"/>
      <c r="I292" s="270"/>
      <c r="J292" s="270"/>
      <c r="K292" s="244"/>
      <c r="L292" s="244"/>
      <c r="M292" s="244"/>
      <c r="N292" s="244"/>
      <c r="O292" s="244"/>
      <c r="P292" s="244"/>
      <c r="Q292" s="265"/>
      <c r="R292" s="270"/>
      <c r="S292" s="270"/>
      <c r="T292" s="244"/>
    </row>
    <row r="293" spans="1:20" s="77" customFormat="1">
      <c r="A293" s="244"/>
      <c r="B293" s="244"/>
      <c r="C293" s="244"/>
      <c r="D293" s="244"/>
      <c r="E293" s="244"/>
      <c r="F293" s="265"/>
      <c r="G293" s="265"/>
      <c r="H293" s="270"/>
      <c r="I293" s="270"/>
      <c r="J293" s="270"/>
      <c r="K293" s="244"/>
      <c r="L293" s="244"/>
      <c r="M293" s="244"/>
      <c r="N293" s="244"/>
      <c r="O293" s="244"/>
      <c r="P293" s="244"/>
      <c r="Q293" s="265"/>
      <c r="R293" s="270"/>
      <c r="S293" s="270"/>
      <c r="T293" s="244"/>
    </row>
    <row r="294" spans="1:20" s="77" customFormat="1">
      <c r="A294" s="244"/>
      <c r="B294" s="244"/>
      <c r="C294" s="244"/>
      <c r="D294" s="244"/>
      <c r="E294" s="244"/>
      <c r="F294" s="265"/>
      <c r="G294" s="265"/>
      <c r="H294" s="270"/>
      <c r="I294" s="270"/>
      <c r="J294" s="270"/>
      <c r="K294" s="244"/>
      <c r="L294" s="244"/>
      <c r="M294" s="244"/>
      <c r="N294" s="244"/>
      <c r="O294" s="244"/>
      <c r="P294" s="244"/>
      <c r="Q294" s="265"/>
      <c r="R294" s="270"/>
      <c r="S294" s="270"/>
      <c r="T294" s="244"/>
    </row>
    <row r="295" spans="1:20" s="77" customFormat="1">
      <c r="A295" s="244"/>
      <c r="B295" s="244"/>
      <c r="C295" s="244"/>
      <c r="D295" s="244"/>
      <c r="E295" s="244"/>
      <c r="F295" s="265"/>
      <c r="G295" s="265"/>
      <c r="H295" s="270"/>
      <c r="I295" s="270"/>
      <c r="J295" s="270"/>
      <c r="K295" s="244"/>
      <c r="L295" s="244"/>
      <c r="M295" s="244"/>
      <c r="N295" s="244"/>
      <c r="O295" s="244"/>
      <c r="P295" s="244"/>
      <c r="Q295" s="265"/>
      <c r="R295" s="270"/>
      <c r="S295" s="270"/>
      <c r="T295" s="244"/>
    </row>
    <row r="296" spans="1:20" s="77" customFormat="1">
      <c r="A296" s="244"/>
      <c r="B296" s="244"/>
      <c r="C296" s="244"/>
      <c r="D296" s="244"/>
      <c r="E296" s="244"/>
      <c r="F296" s="265"/>
      <c r="G296" s="265"/>
      <c r="H296" s="270"/>
      <c r="I296" s="270"/>
      <c r="J296" s="270"/>
      <c r="K296" s="244"/>
      <c r="L296" s="244"/>
      <c r="M296" s="244"/>
      <c r="N296" s="244"/>
      <c r="O296" s="244"/>
      <c r="P296" s="244"/>
      <c r="Q296" s="265"/>
      <c r="R296" s="270"/>
      <c r="S296" s="270"/>
      <c r="T296" s="244"/>
    </row>
    <row r="297" spans="1:20" s="77" customFormat="1">
      <c r="A297" s="244"/>
      <c r="B297" s="244"/>
      <c r="C297" s="244"/>
      <c r="D297" s="244"/>
      <c r="E297" s="244"/>
      <c r="F297" s="265"/>
      <c r="G297" s="265"/>
      <c r="H297" s="270"/>
      <c r="I297" s="270"/>
      <c r="J297" s="270"/>
      <c r="K297" s="244"/>
      <c r="L297" s="244"/>
      <c r="M297" s="244"/>
      <c r="N297" s="244"/>
      <c r="O297" s="244"/>
      <c r="P297" s="244"/>
      <c r="Q297" s="265"/>
      <c r="R297" s="270"/>
      <c r="S297" s="270"/>
      <c r="T297" s="244"/>
    </row>
    <row r="298" spans="1:20" s="77" customFormat="1">
      <c r="A298" s="244"/>
      <c r="B298" s="244"/>
      <c r="C298" s="244"/>
      <c r="D298" s="244"/>
      <c r="E298" s="244"/>
      <c r="F298" s="265"/>
      <c r="G298" s="265"/>
      <c r="H298" s="270"/>
      <c r="I298" s="270"/>
      <c r="J298" s="270"/>
      <c r="K298" s="244"/>
      <c r="L298" s="244"/>
      <c r="M298" s="244"/>
      <c r="N298" s="244"/>
      <c r="O298" s="244"/>
      <c r="P298" s="244"/>
      <c r="Q298" s="265"/>
      <c r="R298" s="270"/>
      <c r="S298" s="270"/>
      <c r="T298" s="244"/>
    </row>
    <row r="299" spans="1:20" s="77" customFormat="1">
      <c r="A299" s="244"/>
      <c r="B299" s="244"/>
      <c r="C299" s="244"/>
      <c r="D299" s="244"/>
      <c r="E299" s="244"/>
      <c r="F299" s="265"/>
      <c r="G299" s="265"/>
      <c r="H299" s="270"/>
      <c r="I299" s="270"/>
      <c r="J299" s="270"/>
      <c r="K299" s="244"/>
      <c r="L299" s="244"/>
      <c r="M299" s="244"/>
      <c r="N299" s="244"/>
      <c r="O299" s="244"/>
      <c r="P299" s="244"/>
      <c r="Q299" s="265"/>
      <c r="R299" s="270"/>
      <c r="S299" s="270"/>
      <c r="T299" s="244"/>
    </row>
    <row r="300" spans="1:20" s="77" customFormat="1">
      <c r="A300" s="244"/>
      <c r="B300" s="244"/>
      <c r="C300" s="244"/>
      <c r="D300" s="244"/>
      <c r="E300" s="244"/>
      <c r="F300" s="265"/>
      <c r="G300" s="265"/>
      <c r="H300" s="270"/>
      <c r="I300" s="270"/>
      <c r="J300" s="270"/>
      <c r="K300" s="244"/>
      <c r="L300" s="244"/>
      <c r="M300" s="244"/>
      <c r="N300" s="244"/>
      <c r="O300" s="244"/>
      <c r="P300" s="244"/>
      <c r="Q300" s="265"/>
      <c r="R300" s="270"/>
      <c r="S300" s="270"/>
      <c r="T300" s="244"/>
    </row>
    <row r="301" spans="1:20" s="77" customFormat="1">
      <c r="A301" s="244"/>
      <c r="B301" s="244"/>
      <c r="C301" s="244"/>
      <c r="D301" s="244"/>
      <c r="E301" s="244"/>
      <c r="F301" s="265"/>
      <c r="G301" s="265"/>
      <c r="H301" s="270"/>
      <c r="I301" s="270"/>
      <c r="J301" s="270"/>
      <c r="K301" s="244"/>
      <c r="L301" s="244"/>
      <c r="M301" s="244"/>
      <c r="N301" s="244"/>
      <c r="O301" s="244"/>
      <c r="P301" s="244"/>
      <c r="Q301" s="265"/>
      <c r="R301" s="270"/>
      <c r="S301" s="270"/>
      <c r="T301" s="244"/>
    </row>
    <row r="302" spans="1:20" s="77" customFormat="1">
      <c r="A302" s="244"/>
      <c r="B302" s="244"/>
      <c r="C302" s="244"/>
      <c r="D302" s="244"/>
      <c r="E302" s="244"/>
      <c r="F302" s="265"/>
      <c r="G302" s="265"/>
      <c r="H302" s="270"/>
      <c r="I302" s="270"/>
      <c r="J302" s="270"/>
      <c r="K302" s="244"/>
      <c r="L302" s="244"/>
      <c r="M302" s="244"/>
      <c r="N302" s="244"/>
      <c r="O302" s="244"/>
      <c r="P302" s="244"/>
      <c r="Q302" s="265"/>
      <c r="R302" s="270"/>
      <c r="S302" s="270"/>
      <c r="T302" s="244"/>
    </row>
    <row r="303" spans="1:20" s="77" customFormat="1">
      <c r="A303" s="244"/>
      <c r="B303" s="244"/>
      <c r="C303" s="244"/>
      <c r="D303" s="244"/>
      <c r="E303" s="244"/>
      <c r="F303" s="265"/>
      <c r="G303" s="265"/>
      <c r="H303" s="270"/>
      <c r="I303" s="270"/>
      <c r="J303" s="270"/>
      <c r="K303" s="244"/>
      <c r="L303" s="244"/>
      <c r="M303" s="244"/>
      <c r="N303" s="244"/>
      <c r="O303" s="244"/>
      <c r="P303" s="244"/>
      <c r="Q303" s="265"/>
      <c r="R303" s="270"/>
      <c r="S303" s="270"/>
      <c r="T303" s="244"/>
    </row>
    <row r="304" spans="1:20" s="77" customFormat="1">
      <c r="A304" s="244"/>
      <c r="B304" s="244"/>
      <c r="C304" s="244"/>
      <c r="D304" s="244"/>
      <c r="E304" s="244"/>
      <c r="F304" s="265"/>
      <c r="G304" s="265"/>
      <c r="H304" s="270"/>
      <c r="I304" s="270"/>
      <c r="J304" s="270"/>
      <c r="K304" s="244"/>
      <c r="L304" s="244"/>
      <c r="M304" s="244"/>
      <c r="N304" s="244"/>
      <c r="O304" s="244"/>
      <c r="P304" s="244"/>
      <c r="Q304" s="265"/>
      <c r="R304" s="270"/>
      <c r="S304" s="270"/>
      <c r="T304" s="244"/>
    </row>
    <row r="305" spans="1:20" s="77" customFormat="1">
      <c r="A305" s="244"/>
      <c r="B305" s="244"/>
      <c r="C305" s="244"/>
      <c r="D305" s="244"/>
      <c r="E305" s="244"/>
      <c r="F305" s="265"/>
      <c r="G305" s="265"/>
      <c r="H305" s="270"/>
      <c r="I305" s="270"/>
      <c r="J305" s="270"/>
      <c r="K305" s="244"/>
      <c r="L305" s="244"/>
      <c r="M305" s="244"/>
      <c r="N305" s="244"/>
      <c r="O305" s="244"/>
      <c r="P305" s="244"/>
      <c r="Q305" s="265"/>
      <c r="R305" s="270"/>
      <c r="S305" s="270"/>
      <c r="T305" s="244"/>
    </row>
    <row r="306" spans="1:20" s="77" customFormat="1">
      <c r="A306" s="244"/>
      <c r="B306" s="244"/>
      <c r="C306" s="244"/>
      <c r="D306" s="244"/>
      <c r="E306" s="244"/>
      <c r="F306" s="265"/>
      <c r="G306" s="265"/>
      <c r="H306" s="270"/>
      <c r="I306" s="270"/>
      <c r="J306" s="270"/>
      <c r="K306" s="244"/>
      <c r="L306" s="244"/>
      <c r="M306" s="244"/>
      <c r="N306" s="244"/>
      <c r="O306" s="244"/>
      <c r="P306" s="244"/>
      <c r="Q306" s="265"/>
      <c r="R306" s="270"/>
      <c r="S306" s="270"/>
      <c r="T306" s="244"/>
    </row>
    <row r="307" spans="1:20" s="77" customFormat="1">
      <c r="A307" s="244"/>
      <c r="B307" s="244"/>
      <c r="C307" s="244"/>
      <c r="D307" s="244"/>
      <c r="E307" s="244"/>
      <c r="F307" s="265"/>
      <c r="G307" s="265"/>
      <c r="H307" s="270"/>
      <c r="I307" s="270"/>
      <c r="J307" s="270"/>
      <c r="K307" s="244"/>
      <c r="L307" s="244"/>
      <c r="M307" s="244"/>
      <c r="N307" s="244"/>
      <c r="O307" s="244"/>
      <c r="P307" s="244"/>
      <c r="Q307" s="265"/>
      <c r="R307" s="270"/>
      <c r="S307" s="270"/>
      <c r="T307" s="244"/>
    </row>
    <row r="308" spans="1:20" s="77" customFormat="1">
      <c r="A308" s="244"/>
      <c r="B308" s="244"/>
      <c r="C308" s="244"/>
      <c r="D308" s="244"/>
      <c r="E308" s="244"/>
      <c r="F308" s="265"/>
      <c r="G308" s="265"/>
      <c r="H308" s="270"/>
      <c r="I308" s="270"/>
      <c r="J308" s="270"/>
      <c r="K308" s="244"/>
      <c r="L308" s="244"/>
      <c r="M308" s="244"/>
      <c r="N308" s="244"/>
      <c r="O308" s="244"/>
      <c r="P308" s="244"/>
      <c r="Q308" s="265"/>
      <c r="R308" s="270"/>
      <c r="S308" s="270"/>
      <c r="T308" s="244"/>
    </row>
    <row r="309" spans="1:20" s="77" customFormat="1">
      <c r="A309" s="244"/>
      <c r="B309" s="244"/>
      <c r="C309" s="244"/>
      <c r="D309" s="244"/>
      <c r="E309" s="244"/>
      <c r="F309" s="265"/>
      <c r="G309" s="265"/>
      <c r="H309" s="270"/>
      <c r="I309" s="270"/>
      <c r="J309" s="270"/>
      <c r="K309" s="244"/>
      <c r="L309" s="244"/>
      <c r="M309" s="244"/>
      <c r="N309" s="244"/>
      <c r="O309" s="244"/>
      <c r="P309" s="244"/>
      <c r="Q309" s="265"/>
      <c r="R309" s="270"/>
      <c r="S309" s="270"/>
      <c r="T309" s="244"/>
    </row>
    <row r="310" spans="1:20" s="77" customFormat="1">
      <c r="A310" s="244"/>
      <c r="B310" s="244"/>
      <c r="C310" s="244"/>
      <c r="D310" s="244"/>
      <c r="E310" s="244"/>
      <c r="F310" s="265"/>
      <c r="G310" s="265"/>
      <c r="H310" s="270"/>
      <c r="I310" s="270"/>
      <c r="J310" s="270"/>
      <c r="K310" s="244"/>
      <c r="L310" s="244"/>
      <c r="M310" s="244"/>
      <c r="N310" s="244"/>
      <c r="O310" s="244"/>
      <c r="P310" s="244"/>
      <c r="Q310" s="265"/>
      <c r="R310" s="270"/>
      <c r="S310" s="270"/>
      <c r="T310" s="244"/>
    </row>
    <row r="311" spans="1:20" s="77" customFormat="1">
      <c r="A311" s="244"/>
      <c r="B311" s="244"/>
      <c r="C311" s="244"/>
      <c r="D311" s="244"/>
      <c r="E311" s="244"/>
      <c r="F311" s="265"/>
      <c r="G311" s="265"/>
      <c r="H311" s="270"/>
      <c r="I311" s="270"/>
      <c r="J311" s="270"/>
      <c r="K311" s="244"/>
      <c r="L311" s="244"/>
      <c r="M311" s="244"/>
      <c r="N311" s="244"/>
      <c r="O311" s="244"/>
      <c r="P311" s="244"/>
      <c r="Q311" s="265"/>
      <c r="R311" s="270"/>
      <c r="S311" s="270"/>
      <c r="T311" s="244"/>
    </row>
    <row r="312" spans="1:20" s="77" customFormat="1">
      <c r="A312" s="244"/>
      <c r="B312" s="244"/>
      <c r="C312" s="244"/>
      <c r="D312" s="244"/>
      <c r="E312" s="244"/>
      <c r="F312" s="265"/>
      <c r="G312" s="265"/>
      <c r="H312" s="270"/>
      <c r="I312" s="270"/>
      <c r="J312" s="270"/>
      <c r="K312" s="244"/>
      <c r="L312" s="244"/>
      <c r="M312" s="244"/>
      <c r="N312" s="244"/>
      <c r="O312" s="244"/>
      <c r="P312" s="244"/>
      <c r="Q312" s="265"/>
      <c r="R312" s="270"/>
      <c r="S312" s="270"/>
      <c r="T312" s="244"/>
    </row>
    <row r="313" spans="1:20" s="77" customFormat="1">
      <c r="A313" s="244"/>
      <c r="B313" s="244"/>
      <c r="C313" s="244"/>
      <c r="D313" s="244"/>
      <c r="E313" s="244"/>
      <c r="F313" s="265"/>
      <c r="G313" s="265"/>
      <c r="H313" s="270"/>
      <c r="I313" s="270"/>
      <c r="J313" s="270"/>
      <c r="K313" s="244"/>
      <c r="L313" s="244"/>
      <c r="M313" s="244"/>
      <c r="N313" s="244"/>
      <c r="O313" s="244"/>
      <c r="P313" s="244"/>
      <c r="Q313" s="265"/>
      <c r="R313" s="270"/>
      <c r="S313" s="270"/>
      <c r="T313" s="244"/>
    </row>
    <row r="314" spans="1:20" s="77" customFormat="1">
      <c r="A314" s="244"/>
      <c r="B314" s="244"/>
      <c r="C314" s="244"/>
      <c r="D314" s="244"/>
      <c r="E314" s="244"/>
      <c r="F314" s="265"/>
      <c r="G314" s="265"/>
      <c r="H314" s="270"/>
      <c r="I314" s="270"/>
      <c r="J314" s="270"/>
      <c r="K314" s="244"/>
      <c r="L314" s="244"/>
      <c r="M314" s="244"/>
      <c r="N314" s="244"/>
      <c r="O314" s="244"/>
      <c r="P314" s="244"/>
      <c r="Q314" s="265"/>
      <c r="R314" s="270"/>
      <c r="S314" s="270"/>
      <c r="T314" s="244"/>
    </row>
    <row r="315" spans="1:20" s="77" customFormat="1">
      <c r="A315" s="244"/>
      <c r="B315" s="244"/>
      <c r="C315" s="244"/>
      <c r="D315" s="244"/>
      <c r="E315" s="244"/>
      <c r="F315" s="265"/>
      <c r="G315" s="265"/>
      <c r="H315" s="270"/>
      <c r="I315" s="270"/>
      <c r="J315" s="270"/>
      <c r="K315" s="244"/>
      <c r="L315" s="244"/>
      <c r="M315" s="244"/>
      <c r="N315" s="244"/>
      <c r="O315" s="244"/>
      <c r="P315" s="244"/>
      <c r="Q315" s="265"/>
      <c r="R315" s="270"/>
      <c r="S315" s="270"/>
      <c r="T315" s="244"/>
    </row>
    <row r="316" spans="1:20" s="77" customFormat="1">
      <c r="A316" s="244"/>
      <c r="B316" s="244"/>
      <c r="C316" s="244"/>
      <c r="D316" s="244"/>
      <c r="E316" s="244"/>
      <c r="F316" s="265"/>
      <c r="G316" s="265"/>
      <c r="H316" s="270"/>
      <c r="I316" s="270"/>
      <c r="J316" s="270"/>
      <c r="K316" s="244"/>
      <c r="L316" s="244"/>
      <c r="M316" s="244"/>
      <c r="N316" s="244"/>
      <c r="O316" s="244"/>
      <c r="P316" s="244"/>
      <c r="Q316" s="265"/>
      <c r="R316" s="270"/>
      <c r="S316" s="270"/>
      <c r="T316" s="244"/>
    </row>
    <row r="317" spans="1:20" s="77" customFormat="1">
      <c r="A317" s="244"/>
      <c r="B317" s="244"/>
      <c r="C317" s="244"/>
      <c r="D317" s="244"/>
      <c r="E317" s="244"/>
      <c r="F317" s="265"/>
      <c r="G317" s="265"/>
      <c r="H317" s="270"/>
      <c r="I317" s="270"/>
      <c r="J317" s="270"/>
      <c r="K317" s="244"/>
      <c r="L317" s="244"/>
      <c r="M317" s="244"/>
      <c r="N317" s="244"/>
      <c r="O317" s="244"/>
      <c r="P317" s="244"/>
      <c r="Q317" s="265"/>
      <c r="R317" s="270"/>
      <c r="S317" s="270"/>
      <c r="T317" s="244"/>
    </row>
    <row r="318" spans="1:20" s="77" customFormat="1">
      <c r="A318" s="244"/>
      <c r="B318" s="244"/>
      <c r="C318" s="244"/>
      <c r="D318" s="244"/>
      <c r="E318" s="244"/>
      <c r="F318" s="265"/>
      <c r="G318" s="265"/>
      <c r="H318" s="270"/>
      <c r="I318" s="270"/>
      <c r="J318" s="270"/>
      <c r="K318" s="244"/>
      <c r="L318" s="244"/>
      <c r="M318" s="244"/>
      <c r="N318" s="244"/>
      <c r="O318" s="244"/>
      <c r="P318" s="244"/>
      <c r="Q318" s="265"/>
      <c r="R318" s="270"/>
      <c r="S318" s="270"/>
      <c r="T318" s="244"/>
    </row>
    <row r="319" spans="1:20" s="77" customFormat="1">
      <c r="A319" s="244"/>
      <c r="B319" s="244"/>
      <c r="C319" s="244"/>
      <c r="D319" s="244"/>
      <c r="E319" s="244"/>
      <c r="F319" s="265"/>
      <c r="G319" s="265"/>
      <c r="H319" s="270"/>
      <c r="I319" s="270"/>
      <c r="J319" s="270"/>
      <c r="K319" s="244"/>
      <c r="L319" s="244"/>
      <c r="M319" s="244"/>
      <c r="N319" s="244"/>
      <c r="O319" s="244"/>
      <c r="P319" s="244"/>
      <c r="Q319" s="265"/>
      <c r="R319" s="270"/>
      <c r="S319" s="270"/>
      <c r="T319" s="244"/>
    </row>
    <row r="320" spans="1:20" s="77" customFormat="1">
      <c r="A320" s="244"/>
      <c r="B320" s="244"/>
      <c r="C320" s="244"/>
      <c r="D320" s="244"/>
      <c r="E320" s="244"/>
      <c r="F320" s="265"/>
      <c r="G320" s="265"/>
      <c r="H320" s="270"/>
      <c r="I320" s="270"/>
      <c r="J320" s="270"/>
      <c r="K320" s="244"/>
      <c r="L320" s="244"/>
      <c r="M320" s="244"/>
      <c r="N320" s="244"/>
      <c r="O320" s="244"/>
      <c r="P320" s="244"/>
      <c r="Q320" s="265"/>
      <c r="R320" s="270"/>
      <c r="S320" s="270"/>
      <c r="T320" s="244"/>
    </row>
    <row r="321" spans="1:20" s="77" customFormat="1">
      <c r="A321" s="244"/>
      <c r="B321" s="244"/>
      <c r="C321" s="244"/>
      <c r="D321" s="244"/>
      <c r="E321" s="244"/>
      <c r="F321" s="265"/>
      <c r="G321" s="265"/>
      <c r="H321" s="270"/>
      <c r="I321" s="270"/>
      <c r="J321" s="270"/>
      <c r="K321" s="244"/>
      <c r="L321" s="244"/>
      <c r="M321" s="244"/>
      <c r="N321" s="244"/>
      <c r="O321" s="244"/>
      <c r="P321" s="244"/>
      <c r="Q321" s="265"/>
      <c r="R321" s="270"/>
      <c r="S321" s="270"/>
      <c r="T321" s="244"/>
    </row>
    <row r="322" spans="1:20" s="77" customFormat="1">
      <c r="A322" s="244"/>
      <c r="B322" s="244"/>
      <c r="C322" s="244"/>
      <c r="D322" s="244"/>
      <c r="E322" s="244"/>
      <c r="F322" s="265"/>
      <c r="G322" s="265"/>
      <c r="H322" s="270"/>
      <c r="I322" s="270"/>
      <c r="J322" s="270"/>
      <c r="K322" s="244"/>
      <c r="L322" s="244"/>
      <c r="M322" s="244"/>
      <c r="N322" s="244"/>
      <c r="O322" s="244"/>
      <c r="P322" s="244"/>
      <c r="Q322" s="265"/>
      <c r="R322" s="270"/>
      <c r="S322" s="270"/>
      <c r="T322" s="244"/>
    </row>
    <row r="323" spans="1:20" s="77" customFormat="1">
      <c r="A323" s="244"/>
      <c r="B323" s="244"/>
      <c r="C323" s="244"/>
      <c r="D323" s="244"/>
      <c r="E323" s="244"/>
      <c r="F323" s="265"/>
      <c r="G323" s="265"/>
      <c r="H323" s="270"/>
      <c r="I323" s="270"/>
      <c r="J323" s="270"/>
      <c r="K323" s="244"/>
      <c r="L323" s="244"/>
      <c r="M323" s="244"/>
      <c r="N323" s="244"/>
      <c r="O323" s="244"/>
      <c r="P323" s="244"/>
      <c r="Q323" s="265"/>
      <c r="R323" s="270"/>
      <c r="S323" s="270"/>
      <c r="T323" s="244"/>
    </row>
    <row r="324" spans="1:20" s="77" customFormat="1">
      <c r="A324" s="244"/>
      <c r="B324" s="244"/>
      <c r="C324" s="244"/>
      <c r="D324" s="244"/>
      <c r="E324" s="244"/>
      <c r="F324" s="265"/>
      <c r="G324" s="265"/>
      <c r="H324" s="270"/>
      <c r="I324" s="270"/>
      <c r="J324" s="270"/>
      <c r="K324" s="244"/>
      <c r="L324" s="244"/>
      <c r="M324" s="244"/>
      <c r="N324" s="244"/>
      <c r="O324" s="244"/>
      <c r="P324" s="244"/>
      <c r="Q324" s="265"/>
      <c r="R324" s="270"/>
      <c r="S324" s="270"/>
      <c r="T324" s="244"/>
    </row>
    <row r="325" spans="1:20" s="77" customFormat="1">
      <c r="A325" s="244"/>
      <c r="B325" s="244"/>
      <c r="C325" s="244"/>
      <c r="D325" s="244"/>
      <c r="E325" s="244"/>
      <c r="F325" s="265"/>
      <c r="G325" s="265"/>
      <c r="H325" s="270"/>
      <c r="I325" s="270"/>
      <c r="J325" s="270"/>
      <c r="K325" s="244"/>
      <c r="L325" s="244"/>
      <c r="M325" s="244"/>
      <c r="N325" s="244"/>
      <c r="O325" s="244"/>
      <c r="P325" s="244"/>
      <c r="Q325" s="265"/>
      <c r="R325" s="270"/>
      <c r="S325" s="270"/>
      <c r="T325" s="244"/>
    </row>
    <row r="326" spans="1:20" s="77" customFormat="1">
      <c r="A326" s="244"/>
      <c r="B326" s="244"/>
      <c r="C326" s="244"/>
      <c r="D326" s="244"/>
      <c r="E326" s="244"/>
      <c r="F326" s="265"/>
      <c r="G326" s="265"/>
      <c r="H326" s="270"/>
      <c r="I326" s="270"/>
      <c r="J326" s="270"/>
      <c r="K326" s="244"/>
      <c r="L326" s="244"/>
      <c r="M326" s="244"/>
      <c r="N326" s="244"/>
      <c r="O326" s="244"/>
      <c r="P326" s="244"/>
      <c r="Q326" s="265"/>
      <c r="R326" s="270"/>
      <c r="S326" s="270"/>
      <c r="T326" s="244"/>
    </row>
    <row r="327" spans="1:20" s="77" customFormat="1">
      <c r="A327" s="244"/>
      <c r="B327" s="244"/>
      <c r="C327" s="244"/>
      <c r="D327" s="244"/>
      <c r="E327" s="244"/>
      <c r="F327" s="265"/>
      <c r="G327" s="265"/>
      <c r="H327" s="270"/>
      <c r="I327" s="270"/>
      <c r="J327" s="270"/>
      <c r="K327" s="244"/>
      <c r="L327" s="244"/>
      <c r="M327" s="244"/>
      <c r="N327" s="244"/>
      <c r="O327" s="244"/>
      <c r="P327" s="244"/>
      <c r="Q327" s="265"/>
      <c r="R327" s="270"/>
      <c r="S327" s="270"/>
      <c r="T327" s="244"/>
    </row>
    <row r="328" spans="1:20" s="77" customFormat="1">
      <c r="A328" s="244"/>
      <c r="B328" s="244"/>
      <c r="C328" s="244"/>
      <c r="D328" s="244"/>
      <c r="E328" s="244"/>
      <c r="F328" s="265"/>
      <c r="G328" s="265"/>
      <c r="H328" s="270"/>
      <c r="I328" s="270"/>
      <c r="J328" s="270"/>
      <c r="K328" s="244"/>
      <c r="L328" s="244"/>
      <c r="M328" s="244"/>
      <c r="N328" s="244"/>
      <c r="O328" s="244"/>
      <c r="P328" s="244"/>
      <c r="Q328" s="265"/>
      <c r="R328" s="270"/>
      <c r="S328" s="270"/>
      <c r="T328" s="244"/>
    </row>
    <row r="329" spans="1:20" s="77" customFormat="1">
      <c r="A329" s="244"/>
      <c r="B329" s="244"/>
      <c r="C329" s="244"/>
      <c r="D329" s="244"/>
      <c r="E329" s="244"/>
      <c r="F329" s="265"/>
      <c r="G329" s="265"/>
      <c r="H329" s="270"/>
      <c r="I329" s="270"/>
      <c r="J329" s="270"/>
      <c r="K329" s="244"/>
      <c r="L329" s="244"/>
      <c r="M329" s="244"/>
      <c r="N329" s="244"/>
      <c r="O329" s="244"/>
      <c r="P329" s="244"/>
      <c r="Q329" s="265"/>
      <c r="R329" s="270"/>
      <c r="S329" s="270"/>
      <c r="T329" s="244"/>
    </row>
    <row r="330" spans="1:20" s="77" customFormat="1">
      <c r="A330" s="244"/>
      <c r="B330" s="244"/>
      <c r="C330" s="244"/>
      <c r="D330" s="244"/>
      <c r="E330" s="244"/>
      <c r="F330" s="265"/>
      <c r="G330" s="265"/>
      <c r="H330" s="270"/>
      <c r="I330" s="270"/>
      <c r="J330" s="270"/>
      <c r="K330" s="244"/>
      <c r="L330" s="244"/>
      <c r="M330" s="244"/>
      <c r="N330" s="244"/>
      <c r="O330" s="244"/>
      <c r="P330" s="244"/>
      <c r="Q330" s="265"/>
      <c r="R330" s="270"/>
      <c r="S330" s="270"/>
      <c r="T330" s="244"/>
    </row>
    <row r="331" spans="1:20" s="77" customFormat="1">
      <c r="A331" s="244"/>
      <c r="B331" s="244"/>
      <c r="C331" s="244"/>
      <c r="D331" s="244"/>
      <c r="E331" s="244"/>
      <c r="F331" s="265"/>
      <c r="G331" s="265"/>
      <c r="H331" s="270"/>
      <c r="I331" s="270"/>
      <c r="J331" s="270"/>
      <c r="K331" s="244"/>
      <c r="L331" s="244"/>
      <c r="M331" s="244"/>
      <c r="N331" s="244"/>
      <c r="O331" s="244"/>
      <c r="P331" s="244"/>
      <c r="Q331" s="265"/>
      <c r="R331" s="270"/>
      <c r="S331" s="270"/>
      <c r="T331" s="244"/>
    </row>
    <row r="332" spans="1:20" s="77" customFormat="1">
      <c r="A332" s="244"/>
      <c r="B332" s="244"/>
      <c r="C332" s="244"/>
      <c r="D332" s="244"/>
      <c r="E332" s="244"/>
      <c r="F332" s="265"/>
      <c r="G332" s="265"/>
      <c r="H332" s="270"/>
      <c r="I332" s="270"/>
      <c r="J332" s="270"/>
      <c r="K332" s="244"/>
      <c r="L332" s="244"/>
      <c r="M332" s="244"/>
      <c r="N332" s="244"/>
      <c r="O332" s="244"/>
      <c r="P332" s="244"/>
      <c r="Q332" s="265"/>
      <c r="R332" s="270"/>
      <c r="S332" s="270"/>
      <c r="T332" s="244"/>
    </row>
    <row r="333" spans="1:20" s="77" customFormat="1">
      <c r="A333" s="244"/>
      <c r="B333" s="244"/>
      <c r="C333" s="244"/>
      <c r="D333" s="244"/>
      <c r="E333" s="244"/>
      <c r="F333" s="265"/>
      <c r="G333" s="265"/>
      <c r="H333" s="270"/>
      <c r="I333" s="270"/>
      <c r="J333" s="270"/>
      <c r="K333" s="244"/>
      <c r="L333" s="244"/>
      <c r="M333" s="244"/>
      <c r="N333" s="244"/>
      <c r="O333" s="244"/>
      <c r="P333" s="244"/>
      <c r="Q333" s="265"/>
      <c r="R333" s="270"/>
      <c r="S333" s="270"/>
      <c r="T333" s="244"/>
    </row>
    <row r="334" spans="1:20" s="77" customFormat="1">
      <c r="A334" s="244"/>
      <c r="B334" s="244"/>
      <c r="C334" s="244"/>
      <c r="D334" s="244"/>
      <c r="E334" s="244"/>
      <c r="F334" s="265"/>
      <c r="G334" s="265"/>
      <c r="H334" s="270"/>
      <c r="I334" s="270"/>
      <c r="J334" s="270"/>
      <c r="K334" s="244"/>
      <c r="L334" s="244"/>
      <c r="M334" s="244"/>
      <c r="N334" s="244"/>
      <c r="O334" s="244"/>
      <c r="P334" s="244"/>
      <c r="Q334" s="265"/>
      <c r="R334" s="270"/>
      <c r="S334" s="270"/>
      <c r="T334" s="244"/>
    </row>
    <row r="335" spans="1:20" s="77" customFormat="1">
      <c r="A335" s="244"/>
      <c r="B335" s="244"/>
      <c r="C335" s="244"/>
      <c r="D335" s="244"/>
      <c r="E335" s="244"/>
      <c r="F335" s="265"/>
      <c r="G335" s="265"/>
      <c r="H335" s="270"/>
      <c r="I335" s="270"/>
      <c r="J335" s="270"/>
      <c r="K335" s="244"/>
      <c r="L335" s="244"/>
      <c r="M335" s="244"/>
      <c r="N335" s="244"/>
      <c r="O335" s="244"/>
      <c r="P335" s="244"/>
      <c r="Q335" s="265"/>
      <c r="R335" s="270"/>
      <c r="S335" s="270"/>
      <c r="T335" s="244"/>
    </row>
    <row r="336" spans="1:20" s="77" customFormat="1">
      <c r="A336" s="244"/>
      <c r="B336" s="244"/>
      <c r="C336" s="244"/>
      <c r="D336" s="244"/>
      <c r="E336" s="244"/>
      <c r="F336" s="265"/>
      <c r="G336" s="265"/>
      <c r="H336" s="270"/>
      <c r="I336" s="270"/>
      <c r="J336" s="270"/>
      <c r="K336" s="244"/>
      <c r="L336" s="244"/>
      <c r="M336" s="244"/>
      <c r="N336" s="244"/>
      <c r="O336" s="244"/>
      <c r="P336" s="244"/>
      <c r="Q336" s="265"/>
      <c r="R336" s="270"/>
      <c r="S336" s="270"/>
      <c r="T336" s="244"/>
    </row>
    <row r="337" spans="1:20" s="77" customFormat="1">
      <c r="A337" s="244"/>
      <c r="B337" s="244"/>
      <c r="C337" s="244"/>
      <c r="D337" s="244"/>
      <c r="E337" s="244"/>
      <c r="F337" s="265"/>
      <c r="G337" s="265"/>
      <c r="H337" s="270"/>
      <c r="I337" s="270"/>
      <c r="J337" s="270"/>
      <c r="K337" s="244"/>
      <c r="L337" s="244"/>
      <c r="M337" s="244"/>
      <c r="N337" s="244"/>
      <c r="O337" s="244"/>
      <c r="P337" s="244"/>
      <c r="Q337" s="265"/>
      <c r="R337" s="270"/>
      <c r="S337" s="270"/>
      <c r="T337" s="244"/>
    </row>
    <row r="338" spans="1:20" s="77" customFormat="1">
      <c r="A338" s="244"/>
      <c r="B338" s="244"/>
      <c r="C338" s="244"/>
      <c r="D338" s="244"/>
      <c r="E338" s="244"/>
      <c r="F338" s="265"/>
      <c r="G338" s="265"/>
      <c r="H338" s="270"/>
      <c r="I338" s="270"/>
      <c r="J338" s="270"/>
      <c r="K338" s="244"/>
      <c r="L338" s="244"/>
      <c r="M338" s="244"/>
      <c r="N338" s="244"/>
      <c r="O338" s="244"/>
      <c r="P338" s="244"/>
      <c r="Q338" s="265"/>
      <c r="R338" s="270"/>
      <c r="S338" s="270"/>
      <c r="T338" s="244"/>
    </row>
    <row r="339" spans="1:20" s="77" customFormat="1">
      <c r="A339" s="244"/>
      <c r="B339" s="244"/>
      <c r="C339" s="244"/>
      <c r="D339" s="244"/>
      <c r="E339" s="244"/>
      <c r="F339" s="265"/>
      <c r="G339" s="265"/>
      <c r="H339" s="270"/>
      <c r="I339" s="270"/>
      <c r="J339" s="270"/>
      <c r="K339" s="244"/>
      <c r="L339" s="244"/>
      <c r="M339" s="244"/>
      <c r="N339" s="244"/>
      <c r="O339" s="244"/>
      <c r="P339" s="244"/>
      <c r="Q339" s="265"/>
      <c r="R339" s="270"/>
      <c r="S339" s="270"/>
      <c r="T339" s="244"/>
    </row>
    <row r="340" spans="1:20" s="77" customFormat="1">
      <c r="A340" s="244"/>
      <c r="B340" s="244"/>
      <c r="C340" s="244"/>
      <c r="D340" s="244"/>
      <c r="E340" s="244"/>
      <c r="F340" s="265"/>
      <c r="G340" s="265"/>
      <c r="H340" s="270"/>
      <c r="I340" s="270"/>
      <c r="J340" s="270"/>
      <c r="K340" s="244"/>
      <c r="L340" s="244"/>
      <c r="M340" s="244"/>
      <c r="N340" s="244"/>
      <c r="O340" s="244"/>
      <c r="P340" s="244"/>
      <c r="Q340" s="265"/>
      <c r="R340" s="270"/>
      <c r="S340" s="270"/>
      <c r="T340" s="244"/>
    </row>
    <row r="341" spans="1:20" s="77" customFormat="1">
      <c r="A341" s="244"/>
      <c r="B341" s="244"/>
      <c r="C341" s="244"/>
      <c r="D341" s="244"/>
      <c r="E341" s="244"/>
      <c r="F341" s="265"/>
      <c r="G341" s="265"/>
      <c r="H341" s="270"/>
      <c r="I341" s="270"/>
      <c r="J341" s="270"/>
      <c r="K341" s="244"/>
      <c r="L341" s="244"/>
      <c r="M341" s="244"/>
      <c r="N341" s="244"/>
      <c r="O341" s="244"/>
      <c r="P341" s="244"/>
      <c r="Q341" s="265"/>
      <c r="R341" s="270"/>
      <c r="S341" s="270"/>
      <c r="T341" s="244"/>
    </row>
    <row r="342" spans="1:20" s="77" customFormat="1">
      <c r="A342" s="244"/>
      <c r="B342" s="244"/>
      <c r="C342" s="244"/>
      <c r="D342" s="244"/>
      <c r="E342" s="244"/>
      <c r="F342" s="265"/>
      <c r="G342" s="265"/>
      <c r="H342" s="270"/>
      <c r="I342" s="270"/>
      <c r="J342" s="270"/>
      <c r="K342" s="244"/>
      <c r="L342" s="244"/>
      <c r="M342" s="244"/>
      <c r="N342" s="244"/>
      <c r="O342" s="244"/>
      <c r="P342" s="244"/>
      <c r="Q342" s="265"/>
      <c r="R342" s="270"/>
      <c r="S342" s="270"/>
      <c r="T342" s="244"/>
    </row>
    <row r="343" spans="1:20" s="77" customFormat="1">
      <c r="A343" s="244"/>
      <c r="B343" s="244"/>
      <c r="C343" s="244"/>
      <c r="D343" s="244"/>
      <c r="E343" s="244"/>
      <c r="F343" s="265"/>
      <c r="G343" s="265"/>
      <c r="H343" s="270"/>
      <c r="I343" s="270"/>
      <c r="J343" s="270"/>
      <c r="K343" s="244"/>
      <c r="L343" s="244"/>
      <c r="M343" s="244"/>
      <c r="N343" s="244"/>
      <c r="O343" s="244"/>
      <c r="P343" s="244"/>
      <c r="Q343" s="265"/>
      <c r="R343" s="270"/>
      <c r="S343" s="270"/>
      <c r="T343" s="244"/>
    </row>
    <row r="344" spans="1:20" s="77" customFormat="1">
      <c r="A344" s="244"/>
      <c r="B344" s="244"/>
      <c r="C344" s="244"/>
      <c r="D344" s="244"/>
      <c r="E344" s="244"/>
      <c r="F344" s="265"/>
      <c r="G344" s="265"/>
      <c r="H344" s="270"/>
      <c r="I344" s="270"/>
      <c r="J344" s="270"/>
      <c r="K344" s="244"/>
      <c r="L344" s="244"/>
      <c r="M344" s="244"/>
      <c r="N344" s="244"/>
      <c r="O344" s="244"/>
      <c r="P344" s="244"/>
      <c r="Q344" s="265"/>
      <c r="R344" s="270"/>
      <c r="S344" s="270"/>
      <c r="T344" s="244"/>
    </row>
    <row r="345" spans="1:20" s="77" customFormat="1">
      <c r="A345" s="244"/>
      <c r="B345" s="244"/>
      <c r="C345" s="244"/>
      <c r="D345" s="244"/>
      <c r="E345" s="244"/>
      <c r="F345" s="265"/>
      <c r="G345" s="265"/>
      <c r="H345" s="270"/>
      <c r="I345" s="270"/>
      <c r="J345" s="270"/>
      <c r="K345" s="244"/>
      <c r="L345" s="244"/>
      <c r="M345" s="244"/>
      <c r="N345" s="244"/>
      <c r="O345" s="244"/>
      <c r="P345" s="244"/>
      <c r="Q345" s="265"/>
      <c r="R345" s="270"/>
      <c r="S345" s="270"/>
      <c r="T345" s="244"/>
    </row>
    <row r="346" spans="1:20" s="77" customFormat="1">
      <c r="A346" s="244"/>
      <c r="B346" s="244"/>
      <c r="C346" s="244"/>
      <c r="D346" s="244"/>
      <c r="E346" s="244"/>
      <c r="F346" s="265"/>
      <c r="G346" s="265"/>
      <c r="H346" s="270"/>
      <c r="I346" s="270"/>
      <c r="J346" s="270"/>
      <c r="K346" s="244"/>
      <c r="L346" s="244"/>
      <c r="M346" s="244"/>
      <c r="N346" s="244"/>
      <c r="O346" s="244"/>
      <c r="P346" s="244"/>
      <c r="Q346" s="265"/>
      <c r="R346" s="270"/>
      <c r="S346" s="270"/>
      <c r="T346" s="244"/>
    </row>
    <row r="347" spans="1:20" s="77" customFormat="1">
      <c r="A347" s="244"/>
      <c r="B347" s="244"/>
      <c r="C347" s="244"/>
      <c r="D347" s="244"/>
      <c r="E347" s="244"/>
      <c r="F347" s="265"/>
      <c r="G347" s="265"/>
      <c r="H347" s="270"/>
      <c r="I347" s="270"/>
      <c r="J347" s="270"/>
      <c r="K347" s="244"/>
      <c r="L347" s="244"/>
      <c r="M347" s="244"/>
      <c r="N347" s="244"/>
      <c r="O347" s="244"/>
      <c r="P347" s="244"/>
      <c r="Q347" s="265"/>
      <c r="R347" s="270"/>
      <c r="S347" s="270"/>
      <c r="T347" s="244"/>
    </row>
    <row r="348" spans="1:20" s="77" customFormat="1">
      <c r="A348" s="244"/>
      <c r="B348" s="244"/>
      <c r="C348" s="244"/>
      <c r="D348" s="244"/>
      <c r="E348" s="244"/>
      <c r="F348" s="265"/>
      <c r="G348" s="265"/>
      <c r="H348" s="270"/>
      <c r="I348" s="270"/>
      <c r="J348" s="270"/>
      <c r="K348" s="244"/>
      <c r="L348" s="244"/>
      <c r="M348" s="244"/>
      <c r="N348" s="244"/>
      <c r="O348" s="244"/>
      <c r="P348" s="244"/>
      <c r="Q348" s="265"/>
      <c r="R348" s="270"/>
      <c r="S348" s="270"/>
      <c r="T348" s="244"/>
    </row>
    <row r="349" spans="1:20" s="77" customFormat="1">
      <c r="A349" s="244"/>
      <c r="B349" s="244"/>
      <c r="C349" s="244"/>
      <c r="D349" s="244"/>
      <c r="E349" s="244"/>
      <c r="F349" s="265"/>
      <c r="G349" s="265"/>
      <c r="H349" s="270"/>
      <c r="I349" s="270"/>
      <c r="J349" s="270"/>
      <c r="K349" s="244"/>
      <c r="L349" s="244"/>
      <c r="M349" s="244"/>
      <c r="N349" s="244"/>
      <c r="O349" s="244"/>
      <c r="P349" s="244"/>
      <c r="Q349" s="265"/>
      <c r="R349" s="270"/>
      <c r="S349" s="270"/>
      <c r="T349" s="244"/>
    </row>
    <row r="350" spans="1:20" s="77" customFormat="1">
      <c r="A350" s="244"/>
      <c r="B350" s="244"/>
      <c r="C350" s="244"/>
      <c r="D350" s="244"/>
      <c r="E350" s="244"/>
      <c r="F350" s="265"/>
      <c r="G350" s="265"/>
      <c r="H350" s="270"/>
      <c r="I350" s="270"/>
      <c r="J350" s="270"/>
      <c r="K350" s="244"/>
      <c r="L350" s="244"/>
      <c r="M350" s="244"/>
      <c r="N350" s="244"/>
      <c r="O350" s="244"/>
      <c r="P350" s="244"/>
      <c r="Q350" s="265"/>
      <c r="R350" s="270"/>
      <c r="S350" s="270"/>
      <c r="T350" s="244"/>
    </row>
    <row r="351" spans="1:20" s="77" customFormat="1">
      <c r="A351" s="244"/>
      <c r="B351" s="244"/>
      <c r="C351" s="244"/>
      <c r="D351" s="244"/>
      <c r="E351" s="244"/>
      <c r="F351" s="265"/>
      <c r="G351" s="265"/>
      <c r="H351" s="270"/>
      <c r="I351" s="270"/>
      <c r="J351" s="270"/>
      <c r="K351" s="244"/>
      <c r="L351" s="244"/>
      <c r="M351" s="244"/>
      <c r="N351" s="244"/>
      <c r="O351" s="244"/>
      <c r="P351" s="244"/>
      <c r="Q351" s="265"/>
      <c r="R351" s="270"/>
      <c r="S351" s="270"/>
      <c r="T351" s="244"/>
    </row>
    <row r="352" spans="1:20" s="77" customFormat="1">
      <c r="A352" s="244"/>
      <c r="B352" s="244"/>
      <c r="C352" s="244"/>
      <c r="D352" s="244"/>
      <c r="E352" s="244"/>
      <c r="F352" s="265"/>
      <c r="G352" s="265"/>
      <c r="H352" s="270"/>
      <c r="I352" s="270"/>
      <c r="J352" s="270"/>
      <c r="K352" s="244"/>
      <c r="L352" s="244"/>
      <c r="M352" s="244"/>
      <c r="N352" s="244"/>
      <c r="O352" s="244"/>
      <c r="P352" s="244"/>
      <c r="Q352" s="265"/>
      <c r="R352" s="270"/>
      <c r="S352" s="270"/>
      <c r="T352" s="244"/>
    </row>
    <row r="353" spans="1:20" s="77" customFormat="1">
      <c r="A353" s="244"/>
      <c r="B353" s="244"/>
      <c r="C353" s="244"/>
      <c r="D353" s="244"/>
      <c r="E353" s="244"/>
      <c r="F353" s="265"/>
      <c r="G353" s="265"/>
      <c r="H353" s="270"/>
      <c r="I353" s="270"/>
      <c r="J353" s="270"/>
      <c r="K353" s="244"/>
      <c r="L353" s="244"/>
      <c r="M353" s="244"/>
      <c r="N353" s="244"/>
      <c r="O353" s="244"/>
      <c r="P353" s="244"/>
      <c r="Q353" s="265"/>
      <c r="R353" s="270"/>
      <c r="S353" s="270"/>
      <c r="T353" s="244"/>
    </row>
    <row r="354" spans="1:20" s="77" customFormat="1">
      <c r="A354" s="244"/>
      <c r="B354" s="244"/>
      <c r="C354" s="244"/>
      <c r="D354" s="244"/>
      <c r="E354" s="244"/>
      <c r="F354" s="265"/>
      <c r="G354" s="265"/>
      <c r="H354" s="270"/>
      <c r="I354" s="270"/>
      <c r="J354" s="270"/>
      <c r="K354" s="244"/>
      <c r="L354" s="244"/>
      <c r="M354" s="244"/>
      <c r="N354" s="244"/>
      <c r="O354" s="244"/>
      <c r="P354" s="244"/>
      <c r="Q354" s="265"/>
      <c r="R354" s="270"/>
      <c r="S354" s="270"/>
      <c r="T354" s="244"/>
    </row>
    <row r="355" spans="1:20" s="77" customFormat="1">
      <c r="A355" s="244"/>
      <c r="B355" s="244"/>
      <c r="C355" s="244"/>
      <c r="D355" s="244"/>
      <c r="E355" s="244"/>
      <c r="F355" s="265"/>
      <c r="G355" s="265"/>
      <c r="H355" s="270"/>
      <c r="I355" s="270"/>
      <c r="J355" s="270"/>
      <c r="K355" s="244"/>
      <c r="L355" s="244"/>
      <c r="M355" s="244"/>
      <c r="N355" s="244"/>
      <c r="O355" s="244"/>
      <c r="P355" s="244"/>
      <c r="Q355" s="265"/>
      <c r="R355" s="270"/>
      <c r="S355" s="270"/>
      <c r="T355" s="244"/>
    </row>
    <row r="356" spans="1:20" s="77" customFormat="1">
      <c r="A356" s="244"/>
      <c r="B356" s="244"/>
      <c r="C356" s="244"/>
      <c r="D356" s="244"/>
      <c r="E356" s="244"/>
      <c r="F356" s="265"/>
      <c r="G356" s="265"/>
      <c r="H356" s="270"/>
      <c r="I356" s="270"/>
      <c r="J356" s="270"/>
      <c r="K356" s="244"/>
      <c r="L356" s="244"/>
      <c r="M356" s="244"/>
      <c r="N356" s="244"/>
      <c r="O356" s="244"/>
      <c r="P356" s="244"/>
      <c r="Q356" s="265"/>
      <c r="R356" s="270"/>
      <c r="S356" s="270"/>
      <c r="T356" s="244"/>
    </row>
    <row r="357" spans="1:20" s="77" customFormat="1">
      <c r="A357" s="244"/>
      <c r="B357" s="244"/>
      <c r="C357" s="244"/>
      <c r="D357" s="244"/>
      <c r="E357" s="244"/>
      <c r="F357" s="265"/>
      <c r="G357" s="265"/>
      <c r="H357" s="270"/>
      <c r="I357" s="270"/>
      <c r="J357" s="270"/>
      <c r="K357" s="244"/>
      <c r="L357" s="244"/>
      <c r="M357" s="244"/>
      <c r="N357" s="244"/>
      <c r="O357" s="244"/>
      <c r="P357" s="244"/>
      <c r="Q357" s="265"/>
      <c r="R357" s="270"/>
      <c r="S357" s="270"/>
      <c r="T357" s="244"/>
    </row>
    <row r="358" spans="1:20" s="77" customFormat="1">
      <c r="A358" s="244"/>
      <c r="B358" s="244"/>
      <c r="C358" s="244"/>
      <c r="D358" s="244"/>
      <c r="E358" s="244"/>
      <c r="F358" s="265"/>
      <c r="G358" s="265"/>
      <c r="H358" s="270"/>
      <c r="I358" s="270"/>
      <c r="J358" s="270"/>
      <c r="K358" s="244"/>
      <c r="L358" s="244"/>
      <c r="M358" s="244"/>
      <c r="N358" s="244"/>
      <c r="O358" s="244"/>
      <c r="P358" s="244"/>
      <c r="Q358" s="265"/>
      <c r="R358" s="270"/>
      <c r="S358" s="270"/>
      <c r="T358" s="244"/>
    </row>
    <row r="359" spans="1:20" s="77" customFormat="1">
      <c r="A359" s="244"/>
      <c r="B359" s="244"/>
      <c r="C359" s="244"/>
      <c r="D359" s="244"/>
      <c r="E359" s="244"/>
      <c r="F359" s="265"/>
      <c r="G359" s="265"/>
      <c r="H359" s="270"/>
      <c r="I359" s="270"/>
      <c r="J359" s="270"/>
      <c r="K359" s="244"/>
      <c r="L359" s="244"/>
      <c r="M359" s="244"/>
      <c r="N359" s="244"/>
      <c r="O359" s="244"/>
      <c r="P359" s="244"/>
      <c r="Q359" s="265"/>
      <c r="R359" s="270"/>
      <c r="S359" s="270"/>
      <c r="T359" s="244"/>
    </row>
    <row r="360" spans="1:20" s="77" customFormat="1">
      <c r="A360" s="244"/>
      <c r="B360" s="244"/>
      <c r="C360" s="244"/>
      <c r="D360" s="244"/>
      <c r="E360" s="244"/>
      <c r="F360" s="265"/>
      <c r="G360" s="265"/>
      <c r="H360" s="270"/>
      <c r="I360" s="270"/>
      <c r="J360" s="270"/>
      <c r="K360" s="244"/>
      <c r="L360" s="244"/>
      <c r="M360" s="244"/>
      <c r="N360" s="244"/>
      <c r="O360" s="244"/>
      <c r="P360" s="244"/>
      <c r="Q360" s="265"/>
      <c r="R360" s="270"/>
      <c r="S360" s="270"/>
      <c r="T360" s="244"/>
    </row>
    <row r="361" spans="1:20" s="77" customFormat="1">
      <c r="A361" s="244"/>
      <c r="B361" s="244"/>
      <c r="C361" s="244"/>
      <c r="D361" s="244"/>
      <c r="E361" s="244"/>
      <c r="F361" s="265"/>
      <c r="G361" s="265"/>
      <c r="H361" s="270"/>
      <c r="I361" s="270"/>
      <c r="J361" s="270"/>
      <c r="K361" s="244"/>
      <c r="L361" s="244"/>
      <c r="M361" s="244"/>
      <c r="N361" s="244"/>
      <c r="O361" s="244"/>
      <c r="P361" s="244"/>
      <c r="Q361" s="265"/>
      <c r="R361" s="270"/>
      <c r="S361" s="270"/>
      <c r="T361" s="244"/>
    </row>
    <row r="362" spans="1:20">
      <c r="J362" s="270"/>
      <c r="K362" s="244"/>
      <c r="L362" s="244"/>
    </row>
    <row r="363" spans="1:20">
      <c r="J363" s="270"/>
      <c r="K363" s="244"/>
      <c r="L363" s="244"/>
    </row>
    <row r="364" spans="1:20">
      <c r="J364" s="270"/>
      <c r="K364" s="244"/>
      <c r="L364" s="244"/>
    </row>
    <row r="365" spans="1:20">
      <c r="J365" s="270"/>
      <c r="K365" s="244"/>
      <c r="L365" s="244"/>
    </row>
    <row r="366" spans="1:20">
      <c r="J366" s="270"/>
      <c r="K366" s="244"/>
      <c r="L366" s="244"/>
    </row>
    <row r="367" spans="1:20">
      <c r="J367" s="270"/>
      <c r="K367" s="244"/>
      <c r="L367" s="244"/>
    </row>
    <row r="368" spans="1:20">
      <c r="J368" s="270"/>
      <c r="K368" s="244"/>
      <c r="L368" s="244"/>
    </row>
    <row r="369" spans="10:12">
      <c r="J369" s="270"/>
      <c r="K369" s="244"/>
      <c r="L369" s="244"/>
    </row>
    <row r="370" spans="10:12">
      <c r="J370" s="270"/>
      <c r="K370" s="244"/>
      <c r="L370" s="244"/>
    </row>
    <row r="371" spans="10:12">
      <c r="J371" s="270"/>
      <c r="K371" s="244"/>
      <c r="L371" s="244"/>
    </row>
    <row r="372" spans="10:12">
      <c r="J372" s="270"/>
      <c r="K372" s="244"/>
      <c r="L372" s="244"/>
    </row>
    <row r="373" spans="10:12">
      <c r="J373" s="270"/>
      <c r="K373" s="244"/>
      <c r="L373" s="244"/>
    </row>
    <row r="374" spans="10:12">
      <c r="J374" s="270"/>
      <c r="K374" s="244"/>
      <c r="L374" s="244"/>
    </row>
    <row r="375" spans="10:12">
      <c r="J375" s="270"/>
      <c r="K375" s="244"/>
      <c r="L375" s="244"/>
    </row>
    <row r="376" spans="10:12">
      <c r="J376" s="270"/>
      <c r="K376" s="244"/>
      <c r="L376" s="244"/>
    </row>
    <row r="377" spans="10:12">
      <c r="J377" s="270"/>
      <c r="K377" s="244"/>
      <c r="L377" s="244"/>
    </row>
    <row r="378" spans="10:12">
      <c r="J378" s="270"/>
      <c r="K378" s="244"/>
      <c r="L378" s="244"/>
    </row>
    <row r="379" spans="10:12">
      <c r="J379" s="270"/>
      <c r="K379" s="244"/>
      <c r="L379" s="244"/>
    </row>
    <row r="380" spans="10:12">
      <c r="J380" s="270"/>
      <c r="K380" s="244"/>
      <c r="L380" s="244"/>
    </row>
    <row r="381" spans="10:12">
      <c r="J381" s="270"/>
      <c r="K381" s="244"/>
      <c r="L381" s="244"/>
    </row>
    <row r="382" spans="10:12">
      <c r="J382" s="270"/>
      <c r="K382" s="244"/>
      <c r="L382" s="244"/>
    </row>
    <row r="383" spans="10:12">
      <c r="J383" s="270"/>
      <c r="K383" s="244"/>
      <c r="L383" s="244"/>
    </row>
    <row r="384" spans="10:12">
      <c r="J384" s="270"/>
      <c r="K384" s="244"/>
      <c r="L384" s="244"/>
    </row>
    <row r="385" spans="10:12">
      <c r="J385" s="270"/>
      <c r="K385" s="244"/>
      <c r="L385" s="244"/>
    </row>
    <row r="386" spans="10:12">
      <c r="J386" s="270"/>
      <c r="K386" s="244"/>
      <c r="L386" s="244"/>
    </row>
    <row r="387" spans="10:12">
      <c r="J387" s="270"/>
      <c r="K387" s="244"/>
      <c r="L387" s="244"/>
    </row>
    <row r="388" spans="10:12">
      <c r="J388" s="270"/>
      <c r="K388" s="244"/>
      <c r="L388" s="244"/>
    </row>
    <row r="389" spans="10:12">
      <c r="J389" s="270"/>
      <c r="K389" s="244"/>
      <c r="L389" s="244"/>
    </row>
    <row r="390" spans="10:12">
      <c r="J390" s="270"/>
      <c r="K390" s="244"/>
      <c r="L390" s="244"/>
    </row>
    <row r="391" spans="10:12">
      <c r="J391" s="270"/>
      <c r="K391" s="244"/>
      <c r="L391" s="244"/>
    </row>
    <row r="392" spans="10:12">
      <c r="J392" s="270"/>
      <c r="K392" s="244"/>
      <c r="L392" s="244"/>
    </row>
    <row r="393" spans="10:12">
      <c r="J393" s="270"/>
      <c r="K393" s="244"/>
      <c r="L393" s="244"/>
    </row>
    <row r="394" spans="10:12">
      <c r="J394" s="270"/>
      <c r="K394" s="244"/>
      <c r="L394" s="244"/>
    </row>
    <row r="395" spans="10:12">
      <c r="J395" s="270"/>
      <c r="K395" s="244"/>
      <c r="L395" s="244"/>
    </row>
    <row r="396" spans="10:12">
      <c r="J396" s="270"/>
      <c r="K396" s="244"/>
      <c r="L396" s="244"/>
    </row>
    <row r="397" spans="10:12">
      <c r="J397" s="270"/>
      <c r="K397" s="244"/>
      <c r="L397" s="244"/>
    </row>
    <row r="398" spans="10:12">
      <c r="J398" s="270"/>
      <c r="K398" s="244"/>
      <c r="L398" s="244"/>
    </row>
    <row r="399" spans="10:12">
      <c r="J399" s="270"/>
      <c r="K399" s="244"/>
      <c r="L399" s="244"/>
    </row>
    <row r="400" spans="10:12">
      <c r="J400" s="270"/>
      <c r="K400" s="244"/>
      <c r="L400" s="244"/>
    </row>
    <row r="401" spans="10:12">
      <c r="J401" s="270"/>
      <c r="K401" s="244"/>
      <c r="L401" s="244"/>
    </row>
    <row r="402" spans="10:12">
      <c r="J402" s="270"/>
      <c r="K402" s="244"/>
      <c r="L402" s="244"/>
    </row>
    <row r="403" spans="10:12">
      <c r="J403" s="270"/>
      <c r="K403" s="244"/>
      <c r="L403" s="244"/>
    </row>
    <row r="404" spans="10:12">
      <c r="J404" s="270"/>
      <c r="K404" s="244"/>
      <c r="L404" s="244"/>
    </row>
    <row r="405" spans="10:12">
      <c r="J405" s="270"/>
      <c r="K405" s="244"/>
      <c r="L405" s="244"/>
    </row>
    <row r="406" spans="10:12">
      <c r="J406" s="270"/>
      <c r="K406" s="244"/>
      <c r="L406" s="244"/>
    </row>
    <row r="407" spans="10:12">
      <c r="J407" s="270"/>
      <c r="K407" s="244"/>
      <c r="L407" s="244"/>
    </row>
    <row r="408" spans="10:12">
      <c r="J408" s="270"/>
      <c r="K408" s="244"/>
      <c r="L408" s="244"/>
    </row>
    <row r="409" spans="10:12">
      <c r="J409" s="270"/>
      <c r="K409" s="244"/>
      <c r="L409" s="244"/>
    </row>
    <row r="410" spans="10:12">
      <c r="J410" s="270"/>
      <c r="K410" s="244"/>
      <c r="L410" s="244"/>
    </row>
    <row r="411" spans="10:12">
      <c r="J411" s="270"/>
      <c r="K411" s="244"/>
      <c r="L411" s="244"/>
    </row>
    <row r="412" spans="10:12">
      <c r="J412" s="270"/>
      <c r="K412" s="244"/>
      <c r="L412" s="244"/>
    </row>
    <row r="413" spans="10:12">
      <c r="J413" s="270"/>
      <c r="K413" s="244"/>
      <c r="L413" s="244"/>
    </row>
    <row r="414" spans="10:12">
      <c r="J414" s="270"/>
      <c r="K414" s="244"/>
      <c r="L414" s="244"/>
    </row>
    <row r="415" spans="10:12">
      <c r="J415" s="270"/>
      <c r="K415" s="244"/>
      <c r="L415" s="244"/>
    </row>
    <row r="416" spans="10:12">
      <c r="J416" s="270"/>
      <c r="K416" s="244"/>
      <c r="L416" s="244"/>
    </row>
    <row r="417" spans="10:12">
      <c r="J417" s="270"/>
      <c r="K417" s="244"/>
      <c r="L417" s="244"/>
    </row>
    <row r="418" spans="10:12">
      <c r="J418" s="270"/>
      <c r="K418" s="244"/>
      <c r="L418" s="244"/>
    </row>
    <row r="419" spans="10:12">
      <c r="J419" s="270"/>
      <c r="K419" s="244"/>
      <c r="L419" s="244"/>
    </row>
    <row r="420" spans="10:12">
      <c r="J420" s="270"/>
      <c r="K420" s="244"/>
      <c r="L420" s="244"/>
    </row>
    <row r="421" spans="10:12">
      <c r="J421" s="270"/>
      <c r="K421" s="244"/>
      <c r="L421" s="244"/>
    </row>
  </sheetData>
  <sheetProtection sheet="1" objects="1" scenarios="1"/>
  <customSheetViews>
    <customSheetView guid="{52CD16EA-6A0A-4D86-B11B-631248FD7960}" scale="85" showGridLines="0" hiddenColumns="1">
      <selection activeCell="K21" sqref="K21:L21"/>
      <pageMargins left="0.7" right="0.7" top="0.5" bottom="0.5" header="0.3" footer="0.3"/>
      <pageSetup orientation="landscape" r:id="rId1"/>
    </customSheetView>
  </customSheetViews>
  <mergeCells count="41">
    <mergeCell ref="A14:B14"/>
    <mergeCell ref="K14:L14"/>
    <mergeCell ref="K7:L7"/>
    <mergeCell ref="A8:B8"/>
    <mergeCell ref="K8:L8"/>
    <mergeCell ref="A9:B9"/>
    <mergeCell ref="K9:L9"/>
    <mergeCell ref="A10:B10"/>
    <mergeCell ref="K10:L10"/>
    <mergeCell ref="A7:B7"/>
    <mergeCell ref="A11:B11"/>
    <mergeCell ref="K11:L11"/>
    <mergeCell ref="A12:B12"/>
    <mergeCell ref="K12:L12"/>
    <mergeCell ref="A13:B13"/>
    <mergeCell ref="K13:L13"/>
    <mergeCell ref="A22:B22"/>
    <mergeCell ref="K22:L22"/>
    <mergeCell ref="K15:L15"/>
    <mergeCell ref="A16:B16"/>
    <mergeCell ref="K16:L16"/>
    <mergeCell ref="A17:B17"/>
    <mergeCell ref="K17:L17"/>
    <mergeCell ref="A18:B18"/>
    <mergeCell ref="K18:L18"/>
    <mergeCell ref="A15:B15"/>
    <mergeCell ref="A19:B19"/>
    <mergeCell ref="K19:L19"/>
    <mergeCell ref="A20:B20"/>
    <mergeCell ref="K20:L20"/>
    <mergeCell ref="A21:B21"/>
    <mergeCell ref="K21:L21"/>
    <mergeCell ref="R39:T39"/>
    <mergeCell ref="R40:T40"/>
    <mergeCell ref="R41:T41"/>
    <mergeCell ref="A23:B23"/>
    <mergeCell ref="K23:L23"/>
    <mergeCell ref="A24:B24"/>
    <mergeCell ref="K24:L24"/>
    <mergeCell ref="A25:B25"/>
    <mergeCell ref="K25:L25"/>
  </mergeCells>
  <dataValidations count="1">
    <dataValidation type="list" allowBlank="1" showInputMessage="1" showErrorMessage="1" sqref="T8:T25">
      <formula1>Yes</formula1>
    </dataValidation>
  </dataValidations>
  <pageMargins left="0.7" right="0.7" top="0.5" bottom="0.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84"/>
  <sheetViews>
    <sheetView showGridLines="0" view="pageBreakPreview" zoomScaleNormal="100" zoomScaleSheetLayoutView="100" workbookViewId="0">
      <selection activeCell="N12" sqref="N12"/>
    </sheetView>
  </sheetViews>
  <sheetFormatPr defaultColWidth="9.109375" defaultRowHeight="13.2"/>
  <cols>
    <col min="1" max="1" width="9.109375" style="17"/>
    <col min="2" max="2" width="7.6640625" style="17" customWidth="1"/>
    <col min="3" max="3" width="8.6640625" style="17" customWidth="1"/>
    <col min="4" max="4" width="9.109375" style="17"/>
    <col min="5" max="5" width="7.6640625" style="17" customWidth="1"/>
    <col min="6" max="6" width="9.109375" style="17"/>
    <col min="7" max="7" width="10.33203125" style="17" customWidth="1"/>
    <col min="8" max="8" width="8.44140625" style="17" customWidth="1"/>
    <col min="9" max="9" width="9.109375" style="17" customWidth="1"/>
    <col min="10" max="10" width="11.109375" style="17" customWidth="1"/>
    <col min="11" max="12" width="9.109375" style="17"/>
    <col min="13" max="52" width="9.109375" style="81"/>
    <col min="53" max="16384" width="9.109375" style="17"/>
  </cols>
  <sheetData>
    <row r="1" spans="1:52">
      <c r="I1" s="21"/>
      <c r="J1" s="70" t="s">
        <v>1</v>
      </c>
      <c r="K1" s="22" t="str">
        <f>'[1]Application Cover'!B38</f>
        <v/>
      </c>
      <c r="L1" s="22"/>
    </row>
    <row r="2" spans="1:52" ht="18" customHeight="1">
      <c r="A2" s="428" t="str">
        <f>'[1]Application Cover'!A4:J4</f>
        <v>Lighting Retrofit</v>
      </c>
      <c r="B2" s="428"/>
      <c r="C2" s="428"/>
      <c r="D2" s="428"/>
      <c r="E2" s="428"/>
      <c r="F2" s="428"/>
      <c r="G2" s="428"/>
      <c r="H2" s="428"/>
      <c r="I2" s="428"/>
      <c r="J2" s="428"/>
      <c r="K2" s="428"/>
      <c r="L2" s="428"/>
    </row>
    <row r="3" spans="1:52" ht="18" customHeight="1">
      <c r="A3" s="428" t="str">
        <f>'[1]Application Cover'!A5:J5</f>
        <v>2016 Rebate Application</v>
      </c>
      <c r="B3" s="428"/>
      <c r="C3" s="428"/>
      <c r="D3" s="428"/>
      <c r="E3" s="428"/>
      <c r="F3" s="428"/>
      <c r="G3" s="428"/>
      <c r="H3" s="428"/>
      <c r="I3" s="428"/>
      <c r="J3" s="428"/>
      <c r="K3" s="428"/>
      <c r="L3" s="428"/>
    </row>
    <row r="4" spans="1:52" ht="15.6">
      <c r="A4" s="429" t="str">
        <f>'[1]Application Cover'!A6:J6</f>
        <v>(COOPERATIVE), Address, Phone</v>
      </c>
      <c r="B4" s="429"/>
      <c r="C4" s="429"/>
      <c r="D4" s="429"/>
      <c r="E4" s="429"/>
      <c r="F4" s="429"/>
      <c r="G4" s="429"/>
      <c r="H4" s="429"/>
      <c r="I4" s="429"/>
      <c r="J4" s="429"/>
      <c r="K4" s="429"/>
      <c r="L4" s="429"/>
    </row>
    <row r="5" spans="1:52" ht="7.5" customHeight="1">
      <c r="A5" s="430" t="s">
        <v>10</v>
      </c>
      <c r="B5" s="430"/>
      <c r="C5" s="430"/>
      <c r="D5" s="430"/>
      <c r="E5" s="430"/>
      <c r="F5" s="430"/>
      <c r="G5" s="430"/>
      <c r="H5" s="430"/>
      <c r="I5" s="430"/>
      <c r="J5" s="430"/>
      <c r="K5" s="430"/>
      <c r="L5" s="430"/>
      <c r="M5" s="163"/>
    </row>
    <row r="6" spans="1:52" s="80" customFormat="1">
      <c r="A6" s="25"/>
      <c r="B6" s="25"/>
      <c r="C6" s="25"/>
      <c r="D6" s="25"/>
      <c r="E6" s="25"/>
      <c r="F6" s="25"/>
      <c r="G6" s="25"/>
      <c r="H6" s="25"/>
      <c r="I6" s="25"/>
      <c r="J6" s="25"/>
      <c r="K6" s="25"/>
      <c r="L6" s="25"/>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s="34" customFormat="1" ht="13.8">
      <c r="A7" s="45" t="s">
        <v>36</v>
      </c>
      <c r="B7" s="46"/>
      <c r="C7" s="431" t="str">
        <f>'[1]Application Cover'!C10:J10</f>
        <v/>
      </c>
      <c r="D7" s="431"/>
      <c r="E7" s="431"/>
      <c r="F7" s="431"/>
      <c r="G7" s="431"/>
      <c r="H7" s="431"/>
      <c r="I7" s="431"/>
      <c r="J7" s="431"/>
      <c r="K7" s="431"/>
      <c r="L7" s="431"/>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row>
    <row r="8" spans="1:52" ht="5.25" customHeight="1">
      <c r="A8" s="23"/>
      <c r="B8" s="82"/>
      <c r="C8" s="83"/>
      <c r="D8" s="83"/>
      <c r="E8" s="83"/>
      <c r="F8" s="83"/>
      <c r="G8" s="83"/>
      <c r="H8" s="83"/>
      <c r="I8" s="83"/>
      <c r="J8" s="83"/>
    </row>
    <row r="9" spans="1:52" ht="14.4" thickBot="1">
      <c r="A9" s="426" t="s">
        <v>121</v>
      </c>
      <c r="B9" s="426"/>
      <c r="C9" s="426"/>
      <c r="D9" s="426"/>
      <c r="E9" s="426"/>
      <c r="F9" s="426"/>
      <c r="G9" s="426"/>
      <c r="H9" s="426"/>
      <c r="I9" s="426"/>
      <c r="J9" s="426"/>
      <c r="K9" s="427"/>
      <c r="L9" s="427"/>
    </row>
    <row r="10" spans="1:52" ht="13.5" customHeight="1" thickTop="1">
      <c r="A10" s="442" t="s">
        <v>6</v>
      </c>
      <c r="B10" s="443"/>
      <c r="C10" s="432" t="s">
        <v>4</v>
      </c>
      <c r="D10" s="432" t="s">
        <v>5</v>
      </c>
      <c r="E10" s="446" t="s">
        <v>8</v>
      </c>
      <c r="F10" s="448" t="s">
        <v>7</v>
      </c>
      <c r="G10" s="449"/>
      <c r="H10" s="432" t="s">
        <v>4</v>
      </c>
      <c r="I10" s="432" t="s">
        <v>5</v>
      </c>
      <c r="J10" s="432" t="s">
        <v>8</v>
      </c>
      <c r="K10" s="434" t="s">
        <v>44</v>
      </c>
      <c r="L10" s="436" t="s">
        <v>45</v>
      </c>
    </row>
    <row r="11" spans="1:52" ht="19.5" customHeight="1" thickBot="1">
      <c r="A11" s="444"/>
      <c r="B11" s="445"/>
      <c r="C11" s="433"/>
      <c r="D11" s="433"/>
      <c r="E11" s="447"/>
      <c r="F11" s="450"/>
      <c r="G11" s="451"/>
      <c r="H11" s="433"/>
      <c r="I11" s="433"/>
      <c r="J11" s="433"/>
      <c r="K11" s="435"/>
      <c r="L11" s="437"/>
    </row>
    <row r="12" spans="1:52" ht="14.4" thickBot="1">
      <c r="A12" s="438"/>
      <c r="B12" s="439"/>
      <c r="C12" s="71"/>
      <c r="D12" s="72"/>
      <c r="E12" s="165"/>
      <c r="F12" s="440"/>
      <c r="G12" s="441"/>
      <c r="H12" s="166"/>
      <c r="I12" s="166"/>
      <c r="J12" s="167"/>
      <c r="K12" s="168">
        <f>((C12*D12)-(I12*H12))/1000</f>
        <v>0</v>
      </c>
      <c r="L12" s="24">
        <f>((C12*D12*E12)/1000)-((I12*H12*J12)/1000)</f>
        <v>0</v>
      </c>
    </row>
    <row r="13" spans="1:52" ht="14.4" thickBot="1">
      <c r="A13" s="452"/>
      <c r="B13" s="453"/>
      <c r="C13" s="73"/>
      <c r="D13" s="169"/>
      <c r="E13" s="170"/>
      <c r="F13" s="454"/>
      <c r="G13" s="455"/>
      <c r="H13" s="171"/>
      <c r="I13" s="171"/>
      <c r="J13" s="167"/>
      <c r="K13" s="168">
        <f t="shared" ref="K13:K52" si="0">((C13*D13)-(I13*H13))/1000</f>
        <v>0</v>
      </c>
      <c r="L13" s="24">
        <f t="shared" ref="L13:L52" si="1">((C13*D13*E13)/1000)-((I13*H13*J13)/1000)</f>
        <v>0</v>
      </c>
    </row>
    <row r="14" spans="1:52" ht="14.4" thickBot="1">
      <c r="A14" s="452"/>
      <c r="B14" s="453"/>
      <c r="C14" s="73"/>
      <c r="D14" s="169"/>
      <c r="E14" s="170"/>
      <c r="F14" s="454"/>
      <c r="G14" s="456"/>
      <c r="H14" s="171"/>
      <c r="I14" s="171"/>
      <c r="J14" s="172"/>
      <c r="K14" s="168">
        <f t="shared" si="0"/>
        <v>0</v>
      </c>
      <c r="L14" s="24">
        <f t="shared" si="1"/>
        <v>0</v>
      </c>
    </row>
    <row r="15" spans="1:52" ht="14.4" thickBot="1">
      <c r="A15" s="452"/>
      <c r="B15" s="453"/>
      <c r="C15" s="73"/>
      <c r="D15" s="169"/>
      <c r="E15" s="170"/>
      <c r="F15" s="454"/>
      <c r="G15" s="456"/>
      <c r="H15" s="171"/>
      <c r="I15" s="171"/>
      <c r="J15" s="172"/>
      <c r="K15" s="168">
        <f t="shared" si="0"/>
        <v>0</v>
      </c>
      <c r="L15" s="24">
        <f t="shared" si="1"/>
        <v>0</v>
      </c>
    </row>
    <row r="16" spans="1:52" ht="14.4" thickBot="1">
      <c r="A16" s="452"/>
      <c r="B16" s="453"/>
      <c r="C16" s="73"/>
      <c r="D16" s="169"/>
      <c r="E16" s="170"/>
      <c r="F16" s="454"/>
      <c r="G16" s="456"/>
      <c r="H16" s="171"/>
      <c r="I16" s="171"/>
      <c r="J16" s="172"/>
      <c r="K16" s="168">
        <f t="shared" si="0"/>
        <v>0</v>
      </c>
      <c r="L16" s="24">
        <f t="shared" si="1"/>
        <v>0</v>
      </c>
    </row>
    <row r="17" spans="1:12" ht="14.4" thickBot="1">
      <c r="A17" s="452"/>
      <c r="B17" s="453"/>
      <c r="C17" s="73"/>
      <c r="D17" s="169"/>
      <c r="E17" s="170"/>
      <c r="F17" s="454"/>
      <c r="G17" s="456"/>
      <c r="H17" s="171"/>
      <c r="I17" s="171"/>
      <c r="J17" s="172"/>
      <c r="K17" s="168">
        <f t="shared" si="0"/>
        <v>0</v>
      </c>
      <c r="L17" s="24">
        <f t="shared" si="1"/>
        <v>0</v>
      </c>
    </row>
    <row r="18" spans="1:12" ht="14.4" thickBot="1">
      <c r="A18" s="452"/>
      <c r="B18" s="453"/>
      <c r="C18" s="73"/>
      <c r="D18" s="169"/>
      <c r="E18" s="170"/>
      <c r="F18" s="454"/>
      <c r="G18" s="456"/>
      <c r="H18" s="171"/>
      <c r="I18" s="171"/>
      <c r="J18" s="172"/>
      <c r="K18" s="168">
        <f t="shared" si="0"/>
        <v>0</v>
      </c>
      <c r="L18" s="24">
        <f t="shared" si="1"/>
        <v>0</v>
      </c>
    </row>
    <row r="19" spans="1:12" ht="14.4" thickBot="1">
      <c r="A19" s="452"/>
      <c r="B19" s="453"/>
      <c r="C19" s="73"/>
      <c r="D19" s="169"/>
      <c r="E19" s="170"/>
      <c r="F19" s="454"/>
      <c r="G19" s="456"/>
      <c r="H19" s="171"/>
      <c r="I19" s="171"/>
      <c r="J19" s="172"/>
      <c r="K19" s="168">
        <f t="shared" si="0"/>
        <v>0</v>
      </c>
      <c r="L19" s="24">
        <f t="shared" si="1"/>
        <v>0</v>
      </c>
    </row>
    <row r="20" spans="1:12" ht="14.4" thickBot="1">
      <c r="A20" s="452"/>
      <c r="B20" s="453"/>
      <c r="C20" s="73"/>
      <c r="D20" s="169"/>
      <c r="E20" s="170"/>
      <c r="F20" s="454"/>
      <c r="G20" s="456"/>
      <c r="H20" s="171"/>
      <c r="I20" s="171"/>
      <c r="J20" s="172"/>
      <c r="K20" s="168">
        <f t="shared" si="0"/>
        <v>0</v>
      </c>
      <c r="L20" s="24">
        <f t="shared" si="1"/>
        <v>0</v>
      </c>
    </row>
    <row r="21" spans="1:12" ht="14.4" thickBot="1">
      <c r="A21" s="452"/>
      <c r="B21" s="453"/>
      <c r="C21" s="73"/>
      <c r="D21" s="169"/>
      <c r="E21" s="170"/>
      <c r="F21" s="454"/>
      <c r="G21" s="456"/>
      <c r="H21" s="171"/>
      <c r="I21" s="171"/>
      <c r="J21" s="172"/>
      <c r="K21" s="168">
        <f t="shared" si="0"/>
        <v>0</v>
      </c>
      <c r="L21" s="24">
        <f t="shared" si="1"/>
        <v>0</v>
      </c>
    </row>
    <row r="22" spans="1:12" ht="14.4" thickBot="1">
      <c r="A22" s="452"/>
      <c r="B22" s="453"/>
      <c r="C22" s="73"/>
      <c r="D22" s="169"/>
      <c r="E22" s="170"/>
      <c r="F22" s="454"/>
      <c r="G22" s="456"/>
      <c r="H22" s="171"/>
      <c r="I22" s="171"/>
      <c r="J22" s="172"/>
      <c r="K22" s="168">
        <f t="shared" si="0"/>
        <v>0</v>
      </c>
      <c r="L22" s="24">
        <f t="shared" si="1"/>
        <v>0</v>
      </c>
    </row>
    <row r="23" spans="1:12" ht="14.4" thickBot="1">
      <c r="A23" s="452"/>
      <c r="B23" s="453"/>
      <c r="C23" s="73"/>
      <c r="D23" s="169"/>
      <c r="E23" s="170"/>
      <c r="F23" s="454"/>
      <c r="G23" s="456"/>
      <c r="H23" s="171"/>
      <c r="I23" s="171"/>
      <c r="J23" s="172"/>
      <c r="K23" s="168">
        <f t="shared" si="0"/>
        <v>0</v>
      </c>
      <c r="L23" s="24">
        <f t="shared" si="1"/>
        <v>0</v>
      </c>
    </row>
    <row r="24" spans="1:12" ht="14.4" thickBot="1">
      <c r="A24" s="452"/>
      <c r="B24" s="453"/>
      <c r="C24" s="73"/>
      <c r="D24" s="169"/>
      <c r="E24" s="170"/>
      <c r="F24" s="454"/>
      <c r="G24" s="456"/>
      <c r="H24" s="171"/>
      <c r="I24" s="171"/>
      <c r="J24" s="172"/>
      <c r="K24" s="168">
        <f t="shared" si="0"/>
        <v>0</v>
      </c>
      <c r="L24" s="24">
        <f t="shared" si="1"/>
        <v>0</v>
      </c>
    </row>
    <row r="25" spans="1:12" ht="14.4" thickBot="1">
      <c r="A25" s="457"/>
      <c r="B25" s="458"/>
      <c r="C25" s="169"/>
      <c r="D25" s="169"/>
      <c r="E25" s="170"/>
      <c r="F25" s="454"/>
      <c r="G25" s="456"/>
      <c r="H25" s="171"/>
      <c r="I25" s="171"/>
      <c r="J25" s="172"/>
      <c r="K25" s="168">
        <f t="shared" si="0"/>
        <v>0</v>
      </c>
      <c r="L25" s="24">
        <f t="shared" si="1"/>
        <v>0</v>
      </c>
    </row>
    <row r="26" spans="1:12" ht="14.4" thickBot="1">
      <c r="A26" s="173"/>
      <c r="B26" s="174"/>
      <c r="C26" s="73"/>
      <c r="D26" s="169"/>
      <c r="E26" s="170"/>
      <c r="F26" s="78"/>
      <c r="G26" s="79"/>
      <c r="H26" s="171"/>
      <c r="I26" s="171"/>
      <c r="J26" s="172"/>
      <c r="K26" s="168">
        <f t="shared" si="0"/>
        <v>0</v>
      </c>
      <c r="L26" s="24">
        <f t="shared" si="1"/>
        <v>0</v>
      </c>
    </row>
    <row r="27" spans="1:12" ht="15.6" thickBot="1">
      <c r="A27" s="459"/>
      <c r="B27" s="460"/>
      <c r="C27" s="175"/>
      <c r="D27" s="176"/>
      <c r="E27" s="177"/>
      <c r="F27" s="461"/>
      <c r="G27" s="462"/>
      <c r="H27" s="178"/>
      <c r="I27" s="178"/>
      <c r="J27" s="179"/>
      <c r="K27" s="168">
        <f t="shared" si="0"/>
        <v>0</v>
      </c>
      <c r="L27" s="24">
        <f t="shared" si="1"/>
        <v>0</v>
      </c>
    </row>
    <row r="28" spans="1:12" ht="15.6" thickBot="1">
      <c r="A28" s="459"/>
      <c r="B28" s="460"/>
      <c r="C28" s="175"/>
      <c r="D28" s="176"/>
      <c r="E28" s="177"/>
      <c r="F28" s="461"/>
      <c r="G28" s="462"/>
      <c r="H28" s="178"/>
      <c r="I28" s="178"/>
      <c r="J28" s="179"/>
      <c r="K28" s="168">
        <f t="shared" si="0"/>
        <v>0</v>
      </c>
      <c r="L28" s="24">
        <f t="shared" si="1"/>
        <v>0</v>
      </c>
    </row>
    <row r="29" spans="1:12" ht="14.4" thickBot="1">
      <c r="A29" s="452"/>
      <c r="B29" s="453"/>
      <c r="C29" s="73"/>
      <c r="D29" s="169"/>
      <c r="E29" s="170"/>
      <c r="F29" s="454"/>
      <c r="G29" s="456"/>
      <c r="H29" s="171"/>
      <c r="I29" s="171"/>
      <c r="J29" s="172"/>
      <c r="K29" s="168">
        <f t="shared" si="0"/>
        <v>0</v>
      </c>
      <c r="L29" s="24">
        <f t="shared" si="1"/>
        <v>0</v>
      </c>
    </row>
    <row r="30" spans="1:12" ht="14.4" thickBot="1">
      <c r="A30" s="452"/>
      <c r="B30" s="453"/>
      <c r="C30" s="180"/>
      <c r="D30" s="72"/>
      <c r="E30" s="165"/>
      <c r="F30" s="463"/>
      <c r="G30" s="464"/>
      <c r="H30" s="171"/>
      <c r="I30" s="166"/>
      <c r="J30" s="167"/>
      <c r="K30" s="168">
        <f t="shared" si="0"/>
        <v>0</v>
      </c>
      <c r="L30" s="24">
        <f t="shared" si="1"/>
        <v>0</v>
      </c>
    </row>
    <row r="31" spans="1:12" ht="14.4" thickBot="1">
      <c r="A31" s="452"/>
      <c r="B31" s="453"/>
      <c r="C31" s="73"/>
      <c r="D31" s="169"/>
      <c r="E31" s="170"/>
      <c r="F31" s="454"/>
      <c r="G31" s="456"/>
      <c r="H31" s="171"/>
      <c r="I31" s="171"/>
      <c r="J31" s="172"/>
      <c r="K31" s="168">
        <f t="shared" si="0"/>
        <v>0</v>
      </c>
      <c r="L31" s="24">
        <f t="shared" si="1"/>
        <v>0</v>
      </c>
    </row>
    <row r="32" spans="1:12" ht="15.6" thickBot="1">
      <c r="A32" s="459"/>
      <c r="B32" s="460"/>
      <c r="C32" s="175"/>
      <c r="D32" s="176"/>
      <c r="E32" s="177"/>
      <c r="F32" s="461"/>
      <c r="G32" s="462"/>
      <c r="H32" s="178"/>
      <c r="I32" s="178"/>
      <c r="J32" s="179"/>
      <c r="K32" s="168">
        <f t="shared" si="0"/>
        <v>0</v>
      </c>
      <c r="L32" s="24">
        <f t="shared" si="1"/>
        <v>0</v>
      </c>
    </row>
    <row r="33" spans="1:12" ht="15.6" thickBot="1">
      <c r="A33" s="459"/>
      <c r="B33" s="460"/>
      <c r="C33" s="175"/>
      <c r="D33" s="176"/>
      <c r="E33" s="177"/>
      <c r="F33" s="461"/>
      <c r="G33" s="462"/>
      <c r="H33" s="178"/>
      <c r="I33" s="178"/>
      <c r="J33" s="179"/>
      <c r="K33" s="168">
        <f t="shared" si="0"/>
        <v>0</v>
      </c>
      <c r="L33" s="24">
        <f t="shared" si="1"/>
        <v>0</v>
      </c>
    </row>
    <row r="34" spans="1:12" ht="15.6" thickBot="1">
      <c r="A34" s="459"/>
      <c r="B34" s="460"/>
      <c r="C34" s="175"/>
      <c r="D34" s="176"/>
      <c r="E34" s="177"/>
      <c r="F34" s="461"/>
      <c r="G34" s="462"/>
      <c r="H34" s="178"/>
      <c r="I34" s="178"/>
      <c r="J34" s="179"/>
      <c r="K34" s="168">
        <f t="shared" si="0"/>
        <v>0</v>
      </c>
      <c r="L34" s="24">
        <f t="shared" si="1"/>
        <v>0</v>
      </c>
    </row>
    <row r="35" spans="1:12" ht="15.6" thickBot="1">
      <c r="A35" s="459"/>
      <c r="B35" s="460"/>
      <c r="C35" s="175"/>
      <c r="D35" s="176"/>
      <c r="E35" s="177"/>
      <c r="F35" s="461"/>
      <c r="G35" s="462"/>
      <c r="H35" s="178"/>
      <c r="I35" s="178"/>
      <c r="J35" s="179"/>
      <c r="K35" s="168">
        <f t="shared" si="0"/>
        <v>0</v>
      </c>
      <c r="L35" s="24">
        <f t="shared" si="1"/>
        <v>0</v>
      </c>
    </row>
    <row r="36" spans="1:12" ht="15.6" thickBot="1">
      <c r="A36" s="459"/>
      <c r="B36" s="460"/>
      <c r="C36" s="175"/>
      <c r="D36" s="176"/>
      <c r="E36" s="177"/>
      <c r="F36" s="461"/>
      <c r="G36" s="462"/>
      <c r="H36" s="178"/>
      <c r="I36" s="178"/>
      <c r="J36" s="179"/>
      <c r="K36" s="168">
        <f t="shared" si="0"/>
        <v>0</v>
      </c>
      <c r="L36" s="24">
        <f t="shared" si="1"/>
        <v>0</v>
      </c>
    </row>
    <row r="37" spans="1:12" s="74" customFormat="1" ht="15.6" thickBot="1">
      <c r="A37" s="181"/>
      <c r="B37" s="182"/>
      <c r="C37" s="183"/>
      <c r="D37" s="184"/>
      <c r="E37" s="185"/>
      <c r="F37" s="186"/>
      <c r="G37" s="187"/>
      <c r="H37" s="188"/>
      <c r="I37" s="188"/>
      <c r="J37" s="189"/>
      <c r="K37" s="168">
        <f t="shared" si="0"/>
        <v>0</v>
      </c>
      <c r="L37" s="24">
        <f t="shared" si="1"/>
        <v>0</v>
      </c>
    </row>
    <row r="38" spans="1:12" ht="15.6" thickBot="1">
      <c r="A38" s="459"/>
      <c r="B38" s="460"/>
      <c r="C38" s="175"/>
      <c r="D38" s="176"/>
      <c r="E38" s="177"/>
      <c r="F38" s="190"/>
      <c r="G38" s="191"/>
      <c r="H38" s="178"/>
      <c r="I38" s="178"/>
      <c r="J38" s="179"/>
      <c r="K38" s="168">
        <f t="shared" si="0"/>
        <v>0</v>
      </c>
      <c r="L38" s="24">
        <f t="shared" si="1"/>
        <v>0</v>
      </c>
    </row>
    <row r="39" spans="1:12" ht="15.6" thickBot="1">
      <c r="A39" s="459"/>
      <c r="B39" s="460"/>
      <c r="C39" s="175"/>
      <c r="D39" s="176"/>
      <c r="E39" s="177"/>
      <c r="F39" s="461"/>
      <c r="G39" s="462"/>
      <c r="H39" s="178"/>
      <c r="I39" s="178"/>
      <c r="J39" s="179"/>
      <c r="K39" s="168">
        <f t="shared" si="0"/>
        <v>0</v>
      </c>
      <c r="L39" s="24">
        <f t="shared" si="1"/>
        <v>0</v>
      </c>
    </row>
    <row r="40" spans="1:12" ht="15.6" thickBot="1">
      <c r="A40" s="459"/>
      <c r="B40" s="460"/>
      <c r="C40" s="175"/>
      <c r="D40" s="176"/>
      <c r="E40" s="177"/>
      <c r="F40" s="461"/>
      <c r="G40" s="462"/>
      <c r="H40" s="178"/>
      <c r="I40" s="178"/>
      <c r="J40" s="179"/>
      <c r="K40" s="168">
        <f t="shared" si="0"/>
        <v>0</v>
      </c>
      <c r="L40" s="24">
        <f t="shared" si="1"/>
        <v>0</v>
      </c>
    </row>
    <row r="41" spans="1:12" ht="15.6" thickBot="1">
      <c r="A41" s="459"/>
      <c r="B41" s="460"/>
      <c r="C41" s="175"/>
      <c r="D41" s="176"/>
      <c r="E41" s="177"/>
      <c r="F41" s="461"/>
      <c r="G41" s="462"/>
      <c r="H41" s="178"/>
      <c r="I41" s="178"/>
      <c r="J41" s="179"/>
      <c r="K41" s="168">
        <f t="shared" si="0"/>
        <v>0</v>
      </c>
      <c r="L41" s="24">
        <f t="shared" si="1"/>
        <v>0</v>
      </c>
    </row>
    <row r="42" spans="1:12" ht="15.6" thickBot="1">
      <c r="A42" s="459"/>
      <c r="B42" s="460"/>
      <c r="C42" s="175"/>
      <c r="D42" s="176"/>
      <c r="E42" s="177"/>
      <c r="F42" s="461"/>
      <c r="G42" s="462"/>
      <c r="H42" s="178"/>
      <c r="I42" s="178"/>
      <c r="J42" s="179"/>
      <c r="K42" s="168">
        <f t="shared" si="0"/>
        <v>0</v>
      </c>
      <c r="L42" s="24">
        <f t="shared" si="1"/>
        <v>0</v>
      </c>
    </row>
    <row r="43" spans="1:12" ht="15.6" thickBot="1">
      <c r="A43" s="459"/>
      <c r="B43" s="460"/>
      <c r="C43" s="175"/>
      <c r="D43" s="176"/>
      <c r="E43" s="177"/>
      <c r="F43" s="461"/>
      <c r="G43" s="462"/>
      <c r="H43" s="178"/>
      <c r="I43" s="178"/>
      <c r="J43" s="179"/>
      <c r="K43" s="168">
        <f t="shared" si="0"/>
        <v>0</v>
      </c>
      <c r="L43" s="24">
        <f t="shared" si="1"/>
        <v>0</v>
      </c>
    </row>
    <row r="44" spans="1:12" ht="15.6" thickBot="1">
      <c r="A44" s="459"/>
      <c r="B44" s="460"/>
      <c r="C44" s="175"/>
      <c r="D44" s="176"/>
      <c r="E44" s="177"/>
      <c r="F44" s="190"/>
      <c r="G44" s="191"/>
      <c r="H44" s="178"/>
      <c r="I44" s="178"/>
      <c r="J44" s="179"/>
      <c r="K44" s="168">
        <f t="shared" si="0"/>
        <v>0</v>
      </c>
      <c r="L44" s="24">
        <f t="shared" si="1"/>
        <v>0</v>
      </c>
    </row>
    <row r="45" spans="1:12" ht="15.6" thickBot="1">
      <c r="A45" s="459"/>
      <c r="B45" s="460"/>
      <c r="C45" s="175"/>
      <c r="D45" s="176"/>
      <c r="E45" s="177"/>
      <c r="F45" s="461"/>
      <c r="G45" s="462"/>
      <c r="H45" s="178"/>
      <c r="I45" s="178"/>
      <c r="J45" s="179"/>
      <c r="K45" s="168">
        <f t="shared" si="0"/>
        <v>0</v>
      </c>
      <c r="L45" s="24">
        <f t="shared" si="1"/>
        <v>0</v>
      </c>
    </row>
    <row r="46" spans="1:12" ht="15.6" thickBot="1">
      <c r="A46" s="459"/>
      <c r="B46" s="460"/>
      <c r="C46" s="175"/>
      <c r="D46" s="176"/>
      <c r="E46" s="177"/>
      <c r="F46" s="461"/>
      <c r="G46" s="462"/>
      <c r="H46" s="178"/>
      <c r="I46" s="178"/>
      <c r="J46" s="179"/>
      <c r="K46" s="168">
        <f t="shared" si="0"/>
        <v>0</v>
      </c>
      <c r="L46" s="24">
        <f t="shared" si="1"/>
        <v>0</v>
      </c>
    </row>
    <row r="47" spans="1:12" ht="15.6" thickBot="1">
      <c r="A47" s="459"/>
      <c r="B47" s="460"/>
      <c r="C47" s="175"/>
      <c r="D47" s="176"/>
      <c r="E47" s="177"/>
      <c r="F47" s="461"/>
      <c r="G47" s="462"/>
      <c r="H47" s="178"/>
      <c r="I47" s="178"/>
      <c r="J47" s="179"/>
      <c r="K47" s="168">
        <f t="shared" si="0"/>
        <v>0</v>
      </c>
      <c r="L47" s="24">
        <f t="shared" si="1"/>
        <v>0</v>
      </c>
    </row>
    <row r="48" spans="1:12" ht="15.6" thickBot="1">
      <c r="A48" s="459"/>
      <c r="B48" s="460"/>
      <c r="C48" s="175"/>
      <c r="D48" s="176"/>
      <c r="E48" s="177"/>
      <c r="F48" s="461"/>
      <c r="G48" s="462"/>
      <c r="H48" s="178"/>
      <c r="I48" s="178"/>
      <c r="J48" s="179"/>
      <c r="K48" s="168">
        <f t="shared" si="0"/>
        <v>0</v>
      </c>
      <c r="L48" s="24">
        <f t="shared" si="1"/>
        <v>0</v>
      </c>
    </row>
    <row r="49" spans="1:12" ht="15.6" thickBot="1">
      <c r="A49" s="459"/>
      <c r="B49" s="460"/>
      <c r="C49" s="175"/>
      <c r="D49" s="176"/>
      <c r="E49" s="177"/>
      <c r="F49" s="461"/>
      <c r="G49" s="462"/>
      <c r="H49" s="178"/>
      <c r="I49" s="178"/>
      <c r="J49" s="179"/>
      <c r="K49" s="168">
        <f t="shared" si="0"/>
        <v>0</v>
      </c>
      <c r="L49" s="24">
        <f t="shared" si="1"/>
        <v>0</v>
      </c>
    </row>
    <row r="50" spans="1:12" ht="15.6" thickBot="1">
      <c r="A50" s="459"/>
      <c r="B50" s="460"/>
      <c r="C50" s="175"/>
      <c r="D50" s="176"/>
      <c r="E50" s="177"/>
      <c r="F50" s="461"/>
      <c r="G50" s="462"/>
      <c r="H50" s="178"/>
      <c r="I50" s="178"/>
      <c r="J50" s="179"/>
      <c r="K50" s="168">
        <f t="shared" si="0"/>
        <v>0</v>
      </c>
      <c r="L50" s="24">
        <f t="shared" si="1"/>
        <v>0</v>
      </c>
    </row>
    <row r="51" spans="1:12" ht="15.6" thickBot="1">
      <c r="A51" s="459"/>
      <c r="B51" s="460"/>
      <c r="C51" s="175"/>
      <c r="D51" s="176"/>
      <c r="E51" s="177"/>
      <c r="F51" s="461"/>
      <c r="G51" s="462"/>
      <c r="H51" s="178"/>
      <c r="I51" s="178"/>
      <c r="J51" s="179"/>
      <c r="K51" s="168">
        <f t="shared" si="0"/>
        <v>0</v>
      </c>
      <c r="L51" s="24">
        <f t="shared" si="1"/>
        <v>0</v>
      </c>
    </row>
    <row r="52" spans="1:12" ht="15.6" thickBot="1">
      <c r="A52" s="465"/>
      <c r="B52" s="466"/>
      <c r="C52" s="192"/>
      <c r="D52" s="193"/>
      <c r="E52" s="194"/>
      <c r="F52" s="467"/>
      <c r="G52" s="468"/>
      <c r="H52" s="195"/>
      <c r="I52" s="195"/>
      <c r="J52" s="196"/>
      <c r="K52" s="199">
        <f t="shared" si="0"/>
        <v>0</v>
      </c>
      <c r="L52" s="200">
        <f t="shared" si="1"/>
        <v>0</v>
      </c>
    </row>
    <row r="53" spans="1:12" ht="14.4" customHeight="1" thickTop="1">
      <c r="J53" s="197" t="s">
        <v>9</v>
      </c>
      <c r="K53" s="201">
        <f>SUM(K12:K52)</f>
        <v>0</v>
      </c>
      <c r="L53" s="202">
        <f>SUM(L12:L52)</f>
        <v>0</v>
      </c>
    </row>
    <row r="54" spans="1:12" ht="4.95" hidden="1" customHeight="1">
      <c r="K54" s="203"/>
      <c r="L54" s="204"/>
    </row>
    <row r="55" spans="1:12" ht="14.4" customHeight="1" thickBot="1">
      <c r="J55" s="198" t="s">
        <v>43</v>
      </c>
      <c r="K55" s="205"/>
      <c r="L55" s="206">
        <f>L53*1.11</f>
        <v>0</v>
      </c>
    </row>
    <row r="57" spans="1:12">
      <c r="A57" s="84"/>
      <c r="B57" s="84"/>
      <c r="C57" s="84"/>
      <c r="D57" s="84"/>
      <c r="E57" s="84"/>
      <c r="F57" s="84"/>
      <c r="G57" s="84"/>
      <c r="H57" s="84"/>
      <c r="I57" s="84"/>
      <c r="J57" s="84"/>
      <c r="K57" s="84"/>
      <c r="L57" s="84"/>
    </row>
    <row r="58" spans="1:12">
      <c r="A58" s="84"/>
      <c r="B58" s="84"/>
      <c r="C58" s="84"/>
      <c r="D58" s="84"/>
      <c r="E58" s="84"/>
      <c r="F58" s="84"/>
      <c r="G58" s="84"/>
      <c r="H58" s="84"/>
      <c r="I58" s="84"/>
      <c r="J58" s="84"/>
      <c r="K58" s="84"/>
      <c r="L58" s="84"/>
    </row>
    <row r="59" spans="1:12">
      <c r="A59" s="84"/>
      <c r="B59" s="84"/>
      <c r="C59" s="84"/>
      <c r="D59" s="84"/>
      <c r="E59" s="84"/>
      <c r="F59" s="84"/>
      <c r="G59" s="84"/>
      <c r="H59" s="84"/>
      <c r="I59" s="84"/>
      <c r="J59" s="84"/>
      <c r="K59" s="84"/>
      <c r="L59" s="84"/>
    </row>
    <row r="60" spans="1:12">
      <c r="A60" s="84"/>
      <c r="B60" s="84"/>
      <c r="C60" s="84"/>
      <c r="D60" s="84"/>
      <c r="E60" s="84"/>
      <c r="F60" s="84"/>
      <c r="G60" s="84"/>
      <c r="H60" s="84"/>
      <c r="I60" s="84"/>
      <c r="J60" s="84"/>
      <c r="K60" s="84"/>
      <c r="L60" s="84"/>
    </row>
    <row r="61" spans="1:12">
      <c r="A61" s="84"/>
      <c r="B61" s="84"/>
      <c r="C61" s="84"/>
      <c r="D61" s="84"/>
      <c r="E61" s="84"/>
      <c r="F61" s="84"/>
      <c r="G61" s="84"/>
      <c r="H61" s="84"/>
      <c r="I61" s="84"/>
      <c r="J61" s="84"/>
      <c r="K61" s="84"/>
      <c r="L61" s="84"/>
    </row>
    <row r="62" spans="1:12">
      <c r="A62" s="84"/>
      <c r="B62" s="84"/>
      <c r="C62" s="84"/>
      <c r="D62" s="84"/>
      <c r="E62" s="84"/>
      <c r="F62" s="84"/>
      <c r="G62" s="84"/>
      <c r="H62" s="84"/>
      <c r="I62" s="84"/>
      <c r="J62" s="84"/>
      <c r="K62" s="84"/>
      <c r="L62" s="84"/>
    </row>
    <row r="63" spans="1:12">
      <c r="A63" s="84"/>
      <c r="B63" s="84"/>
      <c r="C63" s="84"/>
      <c r="D63" s="84"/>
      <c r="E63" s="84"/>
      <c r="F63" s="84"/>
      <c r="G63" s="84"/>
      <c r="H63" s="84"/>
      <c r="I63" s="84"/>
      <c r="J63" s="84"/>
      <c r="K63" s="84"/>
      <c r="L63" s="84"/>
    </row>
    <row r="64" spans="1:12">
      <c r="A64" s="84"/>
      <c r="B64" s="84"/>
      <c r="C64" s="84"/>
      <c r="D64" s="84"/>
      <c r="E64" s="84"/>
      <c r="F64" s="84"/>
      <c r="G64" s="84"/>
      <c r="H64" s="84"/>
      <c r="I64" s="84"/>
      <c r="J64" s="84"/>
      <c r="K64" s="84"/>
      <c r="L64" s="84"/>
    </row>
    <row r="65" spans="1:12">
      <c r="A65" s="84"/>
      <c r="B65" s="84"/>
      <c r="C65" s="84"/>
      <c r="D65" s="84"/>
      <c r="E65" s="84"/>
      <c r="F65" s="84"/>
      <c r="G65" s="84"/>
      <c r="H65" s="84"/>
      <c r="I65" s="84"/>
      <c r="J65" s="84"/>
      <c r="K65" s="84"/>
      <c r="L65" s="84"/>
    </row>
    <row r="66" spans="1:12">
      <c r="A66" s="84"/>
      <c r="B66" s="84"/>
      <c r="C66" s="84"/>
      <c r="D66" s="84"/>
      <c r="E66" s="84"/>
      <c r="F66" s="84"/>
      <c r="G66" s="84"/>
      <c r="H66" s="84"/>
      <c r="I66" s="84"/>
      <c r="J66" s="84"/>
      <c r="K66" s="84"/>
      <c r="L66" s="84"/>
    </row>
    <row r="67" spans="1:12">
      <c r="A67" s="84"/>
      <c r="B67" s="84"/>
      <c r="C67" s="84"/>
      <c r="D67" s="84"/>
      <c r="E67" s="84"/>
      <c r="F67" s="84"/>
      <c r="G67" s="84"/>
      <c r="H67" s="84"/>
      <c r="I67" s="84"/>
      <c r="J67" s="84"/>
      <c r="K67" s="84"/>
      <c r="L67" s="84"/>
    </row>
    <row r="68" spans="1:12">
      <c r="A68" s="84"/>
      <c r="B68" s="84"/>
      <c r="C68" s="84"/>
      <c r="D68" s="84"/>
      <c r="E68" s="84"/>
      <c r="F68" s="84"/>
      <c r="G68" s="84"/>
      <c r="H68" s="84"/>
      <c r="I68" s="84"/>
      <c r="J68" s="84"/>
      <c r="K68" s="84"/>
      <c r="L68" s="84"/>
    </row>
    <row r="69" spans="1:12">
      <c r="A69" s="84"/>
      <c r="B69" s="84"/>
      <c r="C69" s="84"/>
      <c r="D69" s="84"/>
      <c r="E69" s="84"/>
      <c r="F69" s="84"/>
      <c r="G69" s="84"/>
      <c r="H69" s="84"/>
      <c r="I69" s="84"/>
      <c r="J69" s="84"/>
      <c r="K69" s="84"/>
      <c r="L69" s="84"/>
    </row>
    <row r="70" spans="1:12">
      <c r="A70" s="84"/>
      <c r="B70" s="84"/>
      <c r="C70" s="84"/>
      <c r="D70" s="84"/>
      <c r="E70" s="84"/>
      <c r="F70" s="84"/>
      <c r="G70" s="84"/>
      <c r="H70" s="84"/>
      <c r="I70" s="84"/>
      <c r="J70" s="84"/>
      <c r="K70" s="84"/>
      <c r="L70" s="84"/>
    </row>
    <row r="71" spans="1:12">
      <c r="A71" s="84"/>
      <c r="B71" s="84"/>
      <c r="C71" s="84"/>
      <c r="D71" s="84"/>
      <c r="E71" s="84"/>
      <c r="F71" s="84"/>
      <c r="G71" s="84"/>
      <c r="H71" s="84"/>
      <c r="I71" s="84"/>
      <c r="J71" s="84"/>
      <c r="K71" s="84"/>
      <c r="L71" s="84"/>
    </row>
    <row r="72" spans="1:12">
      <c r="A72" s="84"/>
      <c r="B72" s="84"/>
      <c r="C72" s="84"/>
      <c r="D72" s="84"/>
      <c r="E72" s="84"/>
      <c r="F72" s="84"/>
      <c r="G72" s="84"/>
      <c r="H72" s="84"/>
      <c r="I72" s="84"/>
      <c r="J72" s="84"/>
      <c r="K72" s="84"/>
      <c r="L72" s="84"/>
    </row>
    <row r="73" spans="1:12">
      <c r="A73" s="84"/>
      <c r="B73" s="84"/>
      <c r="C73" s="84"/>
      <c r="D73" s="84"/>
      <c r="E73" s="84"/>
      <c r="F73" s="84"/>
      <c r="G73" s="84"/>
      <c r="H73" s="84"/>
      <c r="I73" s="84"/>
      <c r="J73" s="84"/>
      <c r="K73" s="84"/>
      <c r="L73" s="84"/>
    </row>
    <row r="74" spans="1:12">
      <c r="A74" s="84"/>
      <c r="B74" s="84"/>
      <c r="C74" s="84"/>
      <c r="D74" s="84"/>
      <c r="E74" s="84"/>
      <c r="F74" s="84"/>
      <c r="G74" s="84"/>
      <c r="H74" s="84"/>
      <c r="I74" s="84"/>
      <c r="J74" s="84"/>
      <c r="K74" s="84"/>
      <c r="L74" s="84"/>
    </row>
    <row r="75" spans="1:12">
      <c r="A75" s="84"/>
      <c r="B75" s="84"/>
      <c r="C75" s="84"/>
      <c r="D75" s="84"/>
      <c r="E75" s="84"/>
      <c r="F75" s="84"/>
      <c r="G75" s="84"/>
      <c r="H75" s="84"/>
      <c r="I75" s="84"/>
      <c r="J75" s="84"/>
      <c r="K75" s="84"/>
      <c r="L75" s="84"/>
    </row>
    <row r="76" spans="1:12">
      <c r="A76" s="84"/>
      <c r="B76" s="84"/>
      <c r="C76" s="84"/>
      <c r="D76" s="84"/>
      <c r="E76" s="84"/>
      <c r="F76" s="84"/>
      <c r="G76" s="84"/>
      <c r="H76" s="84"/>
      <c r="I76" s="84"/>
      <c r="J76" s="84"/>
      <c r="K76" s="84"/>
      <c r="L76" s="84"/>
    </row>
    <row r="77" spans="1:12">
      <c r="A77" s="84"/>
      <c r="B77" s="84"/>
      <c r="C77" s="84"/>
      <c r="D77" s="84"/>
      <c r="E77" s="84"/>
      <c r="F77" s="84"/>
      <c r="G77" s="84"/>
      <c r="H77" s="84"/>
      <c r="I77" s="84"/>
      <c r="J77" s="84"/>
      <c r="K77" s="84"/>
      <c r="L77" s="84"/>
    </row>
    <row r="78" spans="1:12">
      <c r="A78" s="84"/>
      <c r="B78" s="84"/>
      <c r="C78" s="84"/>
      <c r="D78" s="84"/>
      <c r="E78" s="84"/>
      <c r="F78" s="84"/>
      <c r="G78" s="84"/>
      <c r="H78" s="84"/>
      <c r="I78" s="84"/>
      <c r="J78" s="84"/>
      <c r="K78" s="84"/>
      <c r="L78" s="84"/>
    </row>
    <row r="79" spans="1:12">
      <c r="A79" s="84"/>
      <c r="B79" s="84"/>
      <c r="C79" s="84"/>
      <c r="D79" s="84"/>
      <c r="E79" s="84"/>
      <c r="F79" s="84"/>
      <c r="G79" s="84"/>
      <c r="H79" s="84"/>
      <c r="I79" s="84"/>
      <c r="J79" s="84"/>
      <c r="K79" s="84"/>
      <c r="L79" s="84"/>
    </row>
    <row r="80" spans="1:12">
      <c r="A80" s="84"/>
      <c r="B80" s="84"/>
      <c r="C80" s="84"/>
      <c r="D80" s="84"/>
      <c r="E80" s="84"/>
      <c r="F80" s="84"/>
      <c r="G80" s="84"/>
      <c r="H80" s="84"/>
      <c r="I80" s="84"/>
      <c r="J80" s="84"/>
      <c r="K80" s="84"/>
      <c r="L80" s="84"/>
    </row>
    <row r="81" spans="1:12">
      <c r="A81" s="84"/>
      <c r="B81" s="84"/>
      <c r="C81" s="84"/>
      <c r="D81" s="84"/>
      <c r="E81" s="84"/>
      <c r="F81" s="84"/>
      <c r="G81" s="84"/>
      <c r="H81" s="84"/>
      <c r="I81" s="84"/>
      <c r="J81" s="84"/>
      <c r="K81" s="84"/>
      <c r="L81" s="84"/>
    </row>
    <row r="82" spans="1:12">
      <c r="A82" s="84"/>
      <c r="B82" s="84"/>
      <c r="C82" s="84"/>
      <c r="D82" s="84"/>
      <c r="E82" s="84"/>
      <c r="F82" s="84"/>
      <c r="G82" s="84"/>
      <c r="H82" s="84"/>
      <c r="I82" s="84"/>
      <c r="J82" s="84"/>
      <c r="K82" s="84"/>
      <c r="L82" s="84"/>
    </row>
    <row r="83" spans="1:12">
      <c r="A83" s="84"/>
      <c r="B83" s="84"/>
      <c r="C83" s="84"/>
      <c r="D83" s="84"/>
      <c r="E83" s="84"/>
      <c r="F83" s="84"/>
      <c r="G83" s="84"/>
      <c r="H83" s="84"/>
      <c r="I83" s="84"/>
      <c r="J83" s="84"/>
      <c r="K83" s="84"/>
      <c r="L83" s="84"/>
    </row>
    <row r="84" spans="1:12">
      <c r="A84" s="84"/>
      <c r="B84" s="84"/>
      <c r="C84" s="84"/>
      <c r="D84" s="84"/>
      <c r="E84" s="84"/>
      <c r="F84" s="84"/>
      <c r="G84" s="84"/>
      <c r="H84" s="84"/>
      <c r="I84" s="84"/>
      <c r="J84" s="84"/>
      <c r="K84" s="84"/>
      <c r="L84" s="84"/>
    </row>
  </sheetData>
  <sheetProtection selectLockedCells="1"/>
  <customSheetViews>
    <customSheetView guid="{52CD16EA-6A0A-4D86-B11B-631248FD7960}" showPageBreaks="1" showGridLines="0" fitToPage="1" printArea="1" hiddenRows="1" state="hidden" view="pageBreakPreview">
      <selection activeCell="N12" sqref="N12"/>
      <pageMargins left="0.25" right="0.25" top="0.25" bottom="0.25" header="0.5" footer="0.5"/>
      <pageSetup scale="95" orientation="portrait" r:id="rId1"/>
      <headerFooter alignWithMargins="0"/>
    </customSheetView>
  </customSheetViews>
  <mergeCells count="92">
    <mergeCell ref="A50:B50"/>
    <mergeCell ref="F50:G50"/>
    <mergeCell ref="A51:B51"/>
    <mergeCell ref="F51:G51"/>
    <mergeCell ref="A52:B52"/>
    <mergeCell ref="F52:G52"/>
    <mergeCell ref="A47:B47"/>
    <mergeCell ref="F47:G47"/>
    <mergeCell ref="A48:B48"/>
    <mergeCell ref="F48:G48"/>
    <mergeCell ref="A49:B49"/>
    <mergeCell ref="F49:G49"/>
    <mergeCell ref="A46:B46"/>
    <mergeCell ref="F46:G46"/>
    <mergeCell ref="A40:B40"/>
    <mergeCell ref="F40:G40"/>
    <mergeCell ref="A41:B41"/>
    <mergeCell ref="F41:G41"/>
    <mergeCell ref="A42:B42"/>
    <mergeCell ref="F42:G42"/>
    <mergeCell ref="A43:B43"/>
    <mergeCell ref="F43:G43"/>
    <mergeCell ref="A44:B44"/>
    <mergeCell ref="A45:B45"/>
    <mergeCell ref="F45:G45"/>
    <mergeCell ref="A39:B39"/>
    <mergeCell ref="F39:G39"/>
    <mergeCell ref="A32:B32"/>
    <mergeCell ref="F32:G32"/>
    <mergeCell ref="A33:B33"/>
    <mergeCell ref="F33:G33"/>
    <mergeCell ref="A34:B34"/>
    <mergeCell ref="F34:G34"/>
    <mergeCell ref="A35:B35"/>
    <mergeCell ref="F35:G35"/>
    <mergeCell ref="A36:B36"/>
    <mergeCell ref="F36:G36"/>
    <mergeCell ref="A38:B38"/>
    <mergeCell ref="A29:B29"/>
    <mergeCell ref="F29:G29"/>
    <mergeCell ref="A30:B30"/>
    <mergeCell ref="F30:G30"/>
    <mergeCell ref="A31:B31"/>
    <mergeCell ref="F31:G31"/>
    <mergeCell ref="A25:B25"/>
    <mergeCell ref="F25:G25"/>
    <mergeCell ref="A27:B27"/>
    <mergeCell ref="F27:G27"/>
    <mergeCell ref="A28:B28"/>
    <mergeCell ref="F28:G28"/>
    <mergeCell ref="A22:B22"/>
    <mergeCell ref="F22:G22"/>
    <mergeCell ref="A23:B23"/>
    <mergeCell ref="F23:G23"/>
    <mergeCell ref="A24:B24"/>
    <mergeCell ref="F24:G24"/>
    <mergeCell ref="A19:B19"/>
    <mergeCell ref="F19:G19"/>
    <mergeCell ref="A20:B20"/>
    <mergeCell ref="F20:G20"/>
    <mergeCell ref="A21:B21"/>
    <mergeCell ref="F21:G21"/>
    <mergeCell ref="A16:B16"/>
    <mergeCell ref="F16:G16"/>
    <mergeCell ref="A17:B17"/>
    <mergeCell ref="F17:G17"/>
    <mergeCell ref="A18:B18"/>
    <mergeCell ref="F18:G18"/>
    <mergeCell ref="A13:B13"/>
    <mergeCell ref="F13:G13"/>
    <mergeCell ref="A14:B14"/>
    <mergeCell ref="F14:G14"/>
    <mergeCell ref="A15:B15"/>
    <mergeCell ref="F15:G15"/>
    <mergeCell ref="I10:I11"/>
    <mergeCell ref="J10:J11"/>
    <mergeCell ref="K10:K11"/>
    <mergeCell ref="L10:L11"/>
    <mergeCell ref="A12:B12"/>
    <mergeCell ref="F12:G12"/>
    <mergeCell ref="A10:B11"/>
    <mergeCell ref="C10:C11"/>
    <mergeCell ref="D10:D11"/>
    <mergeCell ref="E10:E11"/>
    <mergeCell ref="F10:G11"/>
    <mergeCell ref="H10:H11"/>
    <mergeCell ref="A9:L9"/>
    <mergeCell ref="A2:L2"/>
    <mergeCell ref="A3:L3"/>
    <mergeCell ref="A4:L4"/>
    <mergeCell ref="A5:L5"/>
    <mergeCell ref="C7:L7"/>
  </mergeCells>
  <pageMargins left="0.25" right="0.25" top="0.25" bottom="0.25" header="0.5" footer="0.5"/>
  <pageSetup scale="95"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showGridLines="0" view="pageBreakPreview" topLeftCell="A34" zoomScaleNormal="100" zoomScaleSheetLayoutView="100" workbookViewId="0">
      <selection activeCell="L58" sqref="L58"/>
    </sheetView>
  </sheetViews>
  <sheetFormatPr defaultColWidth="9.109375" defaultRowHeight="13.2"/>
  <cols>
    <col min="1" max="1" width="9.109375" style="17"/>
    <col min="2" max="2" width="8.88671875" style="17" customWidth="1"/>
    <col min="3" max="3" width="11.44140625" style="17" customWidth="1"/>
    <col min="4" max="7" width="10.88671875" style="17" customWidth="1"/>
    <col min="8" max="8" width="10.33203125" style="17" customWidth="1"/>
    <col min="9" max="9" width="7.88671875" style="17" customWidth="1"/>
    <col min="10" max="10" width="11" style="17" customWidth="1"/>
    <col min="11" max="11" width="9.109375" style="17"/>
    <col min="12" max="12" width="11.6640625" style="17" customWidth="1"/>
    <col min="13" max="16384" width="9.109375" style="17"/>
  </cols>
  <sheetData>
    <row r="1" spans="1:19">
      <c r="A1" s="94"/>
      <c r="B1" s="94"/>
      <c r="C1" s="94"/>
      <c r="D1" s="94"/>
      <c r="E1" s="94"/>
      <c r="F1" s="94"/>
      <c r="G1" s="94"/>
      <c r="H1" s="94"/>
      <c r="I1" s="94"/>
      <c r="J1" s="95" t="s">
        <v>1</v>
      </c>
      <c r="K1" s="471" t="str">
        <f>'[2]Application Cover'!B38</f>
        <v/>
      </c>
      <c r="L1" s="472"/>
      <c r="M1" s="84"/>
      <c r="N1" s="84"/>
      <c r="O1" s="84"/>
      <c r="P1" s="84"/>
      <c r="Q1" s="84"/>
      <c r="R1" s="84"/>
      <c r="S1" s="84"/>
    </row>
    <row r="2" spans="1:19" ht="18" customHeight="1">
      <c r="A2" s="473" t="str">
        <f>'[2]Application Cover'!A4:J4</f>
        <v>New Construction Lighting</v>
      </c>
      <c r="B2" s="473"/>
      <c r="C2" s="473"/>
      <c r="D2" s="473"/>
      <c r="E2" s="473"/>
      <c r="F2" s="473"/>
      <c r="G2" s="473"/>
      <c r="H2" s="473"/>
      <c r="I2" s="473"/>
      <c r="J2" s="473"/>
      <c r="K2" s="473"/>
      <c r="L2" s="474"/>
      <c r="M2" s="84"/>
      <c r="N2" s="84"/>
      <c r="O2" s="84"/>
      <c r="P2" s="84"/>
      <c r="Q2" s="84"/>
      <c r="R2" s="84"/>
      <c r="S2" s="84"/>
    </row>
    <row r="3" spans="1:19" ht="18" customHeight="1">
      <c r="A3" s="475" t="str">
        <f>'[2]Application Cover'!A5:J5</f>
        <v>2016 Rebate Application</v>
      </c>
      <c r="B3" s="475"/>
      <c r="C3" s="475"/>
      <c r="D3" s="475"/>
      <c r="E3" s="475"/>
      <c r="F3" s="475"/>
      <c r="G3" s="475"/>
      <c r="H3" s="475"/>
      <c r="I3" s="475"/>
      <c r="J3" s="475"/>
      <c r="K3" s="475"/>
      <c r="L3" s="476"/>
      <c r="M3" s="84"/>
      <c r="N3" s="84"/>
      <c r="O3" s="84"/>
      <c r="P3" s="84"/>
      <c r="Q3" s="84"/>
      <c r="R3" s="84"/>
      <c r="S3" s="84"/>
    </row>
    <row r="4" spans="1:19" ht="18" customHeight="1">
      <c r="A4" s="477" t="str">
        <f>'[2]Application Cover'!A6:J6</f>
        <v>(COOPERATIVE), Address, Phone</v>
      </c>
      <c r="B4" s="477"/>
      <c r="C4" s="477"/>
      <c r="D4" s="477"/>
      <c r="E4" s="477"/>
      <c r="F4" s="477"/>
      <c r="G4" s="477"/>
      <c r="H4" s="477"/>
      <c r="I4" s="477"/>
      <c r="J4" s="477"/>
      <c r="K4" s="477"/>
      <c r="L4" s="478"/>
      <c r="M4" s="84"/>
      <c r="N4" s="84"/>
      <c r="O4" s="84"/>
      <c r="P4" s="84"/>
      <c r="Q4" s="84"/>
      <c r="R4" s="84"/>
      <c r="S4" s="84"/>
    </row>
    <row r="5" spans="1:19">
      <c r="A5" s="479"/>
      <c r="B5" s="479"/>
      <c r="C5" s="479"/>
      <c r="D5" s="479"/>
      <c r="E5" s="479"/>
      <c r="F5" s="479"/>
      <c r="G5" s="479"/>
      <c r="H5" s="479"/>
      <c r="I5" s="479"/>
      <c r="J5" s="479"/>
      <c r="K5" s="479"/>
      <c r="L5" s="480"/>
      <c r="M5" s="84"/>
      <c r="N5" s="84"/>
      <c r="O5" s="84"/>
      <c r="P5" s="84"/>
      <c r="Q5" s="84"/>
      <c r="R5" s="84"/>
      <c r="S5" s="84"/>
    </row>
    <row r="6" spans="1:19" s="80" customFormat="1">
      <c r="A6" s="96"/>
      <c r="B6" s="96"/>
      <c r="C6" s="96"/>
      <c r="D6" s="96"/>
      <c r="E6" s="96"/>
      <c r="F6" s="96"/>
      <c r="G6" s="96"/>
      <c r="H6" s="96"/>
      <c r="I6" s="96"/>
      <c r="J6" s="96"/>
      <c r="K6" s="96"/>
      <c r="L6" s="97"/>
    </row>
    <row r="7" spans="1:19">
      <c r="A7" s="98" t="s">
        <v>36</v>
      </c>
      <c r="B7" s="82"/>
      <c r="C7" s="469" t="str">
        <f>'[2]Application Cover'!C10</f>
        <v/>
      </c>
      <c r="D7" s="469"/>
      <c r="E7" s="469"/>
      <c r="F7" s="469"/>
      <c r="G7" s="469"/>
      <c r="H7" s="469"/>
      <c r="I7" s="469"/>
      <c r="J7" s="469"/>
      <c r="K7" s="469"/>
      <c r="L7" s="470"/>
      <c r="M7" s="84"/>
      <c r="N7" s="84"/>
      <c r="O7" s="84"/>
      <c r="P7" s="84"/>
      <c r="Q7" s="84"/>
      <c r="R7" s="84"/>
      <c r="S7" s="84"/>
    </row>
    <row r="8" spans="1:19">
      <c r="A8" s="98"/>
      <c r="B8" s="82"/>
      <c r="C8" s="83"/>
      <c r="D8" s="83"/>
      <c r="E8" s="83"/>
      <c r="F8" s="83"/>
      <c r="G8" s="83"/>
      <c r="H8" s="83"/>
      <c r="I8" s="83"/>
      <c r="J8" s="83"/>
      <c r="K8" s="83"/>
      <c r="L8" s="99"/>
      <c r="M8" s="84"/>
      <c r="N8" s="84"/>
      <c r="O8" s="84"/>
      <c r="P8" s="84"/>
      <c r="Q8" s="84"/>
      <c r="R8" s="84"/>
      <c r="S8" s="84"/>
    </row>
    <row r="9" spans="1:19" ht="40.200000000000003" thickBot="1">
      <c r="A9" s="481" t="s">
        <v>74</v>
      </c>
      <c r="B9" s="482"/>
      <c r="C9" s="482"/>
      <c r="D9" s="482"/>
      <c r="E9" s="482"/>
      <c r="F9" s="482"/>
      <c r="G9" s="483"/>
      <c r="H9" s="100" t="s">
        <v>2</v>
      </c>
      <c r="I9" s="101" t="s">
        <v>105</v>
      </c>
      <c r="J9" s="102" t="s">
        <v>28</v>
      </c>
      <c r="K9" s="103" t="s">
        <v>23</v>
      </c>
      <c r="L9" s="104" t="s">
        <v>106</v>
      </c>
      <c r="M9" s="84"/>
      <c r="N9" s="84"/>
      <c r="O9" s="84"/>
      <c r="P9" s="84"/>
      <c r="Q9" s="84"/>
      <c r="R9" s="84"/>
      <c r="S9" s="84"/>
    </row>
    <row r="10" spans="1:19" ht="13.5" customHeight="1" thickTop="1">
      <c r="A10" s="484" t="s">
        <v>0</v>
      </c>
      <c r="B10" s="485"/>
      <c r="C10" s="105" t="s">
        <v>49</v>
      </c>
      <c r="D10" s="486" t="s">
        <v>50</v>
      </c>
      <c r="E10" s="486"/>
      <c r="F10" s="486"/>
      <c r="G10" s="486"/>
      <c r="H10" s="106" t="e">
        <f>#REF!</f>
        <v>#REF!</v>
      </c>
      <c r="I10" s="107">
        <v>2.3E-2</v>
      </c>
      <c r="J10" s="108" t="e">
        <f t="shared" ref="J10:J44" si="0">H10*I10</f>
        <v>#REF!</v>
      </c>
      <c r="K10" s="109" t="e">
        <f>#REF!</f>
        <v>#REF!</v>
      </c>
      <c r="L10" s="110" t="e">
        <f t="shared" ref="L10:L24" si="1">J10*K10</f>
        <v>#REF!</v>
      </c>
      <c r="M10" s="84"/>
      <c r="N10" s="84"/>
      <c r="O10" s="84"/>
      <c r="P10" s="84"/>
      <c r="Q10" s="84"/>
      <c r="R10" s="84"/>
      <c r="S10" s="84"/>
    </row>
    <row r="11" spans="1:19" ht="13.5" customHeight="1">
      <c r="A11" s="484" t="s">
        <v>0</v>
      </c>
      <c r="B11" s="485"/>
      <c r="C11" s="111" t="s">
        <v>51</v>
      </c>
      <c r="D11" s="486"/>
      <c r="E11" s="486"/>
      <c r="F11" s="486"/>
      <c r="G11" s="486"/>
      <c r="H11" s="106" t="e">
        <f>#REF!</f>
        <v>#REF!</v>
      </c>
      <c r="I11" s="112">
        <v>3.5999999999999997E-2</v>
      </c>
      <c r="J11" s="113" t="e">
        <f t="shared" si="0"/>
        <v>#REF!</v>
      </c>
      <c r="K11" s="109" t="e">
        <f>#REF!</f>
        <v>#REF!</v>
      </c>
      <c r="L11" s="110" t="e">
        <f t="shared" si="1"/>
        <v>#REF!</v>
      </c>
      <c r="M11" s="84"/>
      <c r="N11" s="84"/>
      <c r="O11" s="84"/>
      <c r="P11" s="84"/>
      <c r="Q11" s="84"/>
      <c r="R11" s="84"/>
      <c r="S11" s="84"/>
    </row>
    <row r="12" spans="1:19" ht="13.5" customHeight="1">
      <c r="A12" s="484" t="s">
        <v>0</v>
      </c>
      <c r="B12" s="484"/>
      <c r="C12" s="111" t="s">
        <v>52</v>
      </c>
      <c r="D12" s="486"/>
      <c r="E12" s="486"/>
      <c r="F12" s="486"/>
      <c r="G12" s="486"/>
      <c r="H12" s="106" t="e">
        <f>#REF!</f>
        <v>#REF!</v>
      </c>
      <c r="I12" s="112">
        <v>7.1999999999999995E-2</v>
      </c>
      <c r="J12" s="113" t="e">
        <f t="shared" si="0"/>
        <v>#REF!</v>
      </c>
      <c r="K12" s="109" t="e">
        <f>#REF!</f>
        <v>#REF!</v>
      </c>
      <c r="L12" s="110" t="e">
        <f t="shared" si="1"/>
        <v>#REF!</v>
      </c>
      <c r="M12" s="84"/>
      <c r="N12" s="84"/>
      <c r="O12" s="84"/>
      <c r="P12" s="84"/>
      <c r="Q12" s="84"/>
      <c r="R12" s="84"/>
      <c r="S12" s="84"/>
    </row>
    <row r="13" spans="1:19" ht="13.5" customHeight="1">
      <c r="A13" s="484" t="s">
        <v>0</v>
      </c>
      <c r="B13" s="484"/>
      <c r="C13" s="111" t="s">
        <v>53</v>
      </c>
      <c r="D13" s="486"/>
      <c r="E13" s="486"/>
      <c r="F13" s="486"/>
      <c r="G13" s="486"/>
      <c r="H13" s="106" t="e">
        <f>#REF!</f>
        <v>#REF!</v>
      </c>
      <c r="I13" s="112">
        <v>0.11700000000000001</v>
      </c>
      <c r="J13" s="113" t="e">
        <f t="shared" si="0"/>
        <v>#REF!</v>
      </c>
      <c r="K13" s="109" t="e">
        <f>#REF!</f>
        <v>#REF!</v>
      </c>
      <c r="L13" s="110" t="e">
        <f t="shared" si="1"/>
        <v>#REF!</v>
      </c>
      <c r="M13" s="84"/>
      <c r="N13" s="84"/>
      <c r="O13" s="84"/>
      <c r="P13" s="84"/>
      <c r="Q13" s="84"/>
      <c r="R13" s="84"/>
      <c r="S13" s="84"/>
    </row>
    <row r="14" spans="1:19" ht="13.5" customHeight="1">
      <c r="A14" s="484" t="s">
        <v>94</v>
      </c>
      <c r="B14" s="484"/>
      <c r="C14" s="111" t="s">
        <v>54</v>
      </c>
      <c r="D14" s="487" t="s">
        <v>55</v>
      </c>
      <c r="E14" s="487"/>
      <c r="F14" s="487"/>
      <c r="G14" s="487"/>
      <c r="H14" s="106" t="e">
        <f>#REF!</f>
        <v>#REF!</v>
      </c>
      <c r="I14" s="112">
        <v>1.6E-2</v>
      </c>
      <c r="J14" s="113" t="e">
        <f t="shared" si="0"/>
        <v>#REF!</v>
      </c>
      <c r="K14" s="109" t="e">
        <f>#REF!</f>
        <v>#REF!</v>
      </c>
      <c r="L14" s="110" t="e">
        <f t="shared" si="1"/>
        <v>#REF!</v>
      </c>
      <c r="M14" s="84"/>
      <c r="N14" s="84"/>
      <c r="O14" s="84"/>
      <c r="P14" s="84"/>
      <c r="Q14" s="84"/>
      <c r="R14" s="84"/>
      <c r="S14" s="84"/>
    </row>
    <row r="15" spans="1:19" ht="13.5" customHeight="1">
      <c r="A15" s="484" t="s">
        <v>94</v>
      </c>
      <c r="B15" s="484"/>
      <c r="C15" s="111" t="s">
        <v>56</v>
      </c>
      <c r="D15" s="487" t="s">
        <v>55</v>
      </c>
      <c r="E15" s="487"/>
      <c r="F15" s="487"/>
      <c r="G15" s="487"/>
      <c r="H15" s="106" t="e">
        <f>#REF!</f>
        <v>#REF!</v>
      </c>
      <c r="I15" s="112">
        <v>3.5999999999999997E-2</v>
      </c>
      <c r="J15" s="113" t="e">
        <f t="shared" si="0"/>
        <v>#REF!</v>
      </c>
      <c r="K15" s="109" t="e">
        <f>#REF!</f>
        <v>#REF!</v>
      </c>
      <c r="L15" s="110" t="e">
        <f t="shared" si="1"/>
        <v>#REF!</v>
      </c>
      <c r="M15" s="84"/>
      <c r="N15" s="84"/>
      <c r="O15" s="84"/>
      <c r="P15" s="84"/>
      <c r="Q15" s="84"/>
      <c r="R15" s="84"/>
      <c r="S15" s="84"/>
    </row>
    <row r="16" spans="1:19" ht="13.5" customHeight="1">
      <c r="A16" s="484" t="s">
        <v>57</v>
      </c>
      <c r="B16" s="484"/>
      <c r="C16" s="114" t="s">
        <v>64</v>
      </c>
      <c r="D16" s="487" t="s">
        <v>58</v>
      </c>
      <c r="E16" s="487"/>
      <c r="F16" s="487"/>
      <c r="G16" s="487"/>
      <c r="H16" s="106" t="e">
        <f>#REF!</f>
        <v>#REF!</v>
      </c>
      <c r="I16" s="112">
        <v>7.0000000000000007E-2</v>
      </c>
      <c r="J16" s="113" t="e">
        <f t="shared" si="0"/>
        <v>#REF!</v>
      </c>
      <c r="K16" s="109" t="e">
        <f>#REF!</f>
        <v>#REF!</v>
      </c>
      <c r="L16" s="110" t="e">
        <f t="shared" si="1"/>
        <v>#REF!</v>
      </c>
      <c r="M16" s="84"/>
      <c r="N16" s="84"/>
      <c r="O16" s="84"/>
      <c r="P16" s="84"/>
      <c r="Q16" s="84"/>
      <c r="R16" s="84"/>
      <c r="S16" s="84"/>
    </row>
    <row r="17" spans="1:19" ht="13.5" customHeight="1">
      <c r="A17" s="484" t="s">
        <v>60</v>
      </c>
      <c r="B17" s="484"/>
      <c r="C17" s="111" t="s">
        <v>61</v>
      </c>
      <c r="D17" s="486" t="s">
        <v>107</v>
      </c>
      <c r="E17" s="486"/>
      <c r="F17" s="486"/>
      <c r="G17" s="486"/>
      <c r="H17" s="106" t="e">
        <f>#REF!</f>
        <v>#REF!</v>
      </c>
      <c r="I17" s="107">
        <v>0.09</v>
      </c>
      <c r="J17" s="108" t="e">
        <f t="shared" si="0"/>
        <v>#REF!</v>
      </c>
      <c r="K17" s="109" t="e">
        <f>#REF!</f>
        <v>#REF!</v>
      </c>
      <c r="L17" s="110" t="e">
        <f t="shared" si="1"/>
        <v>#REF!</v>
      </c>
      <c r="M17" s="84"/>
      <c r="N17" s="84"/>
      <c r="O17" s="84"/>
      <c r="P17" s="84"/>
      <c r="Q17" s="84"/>
      <c r="R17" s="84"/>
      <c r="S17" s="84"/>
    </row>
    <row r="18" spans="1:19" ht="13.5" customHeight="1">
      <c r="A18" s="484" t="s">
        <v>60</v>
      </c>
      <c r="B18" s="484"/>
      <c r="C18" s="115" t="s">
        <v>62</v>
      </c>
      <c r="D18" s="486"/>
      <c r="E18" s="486"/>
      <c r="F18" s="486"/>
      <c r="G18" s="486"/>
      <c r="H18" s="106" t="e">
        <f>#REF!</f>
        <v>#REF!</v>
      </c>
      <c r="I18" s="112">
        <v>0.13300000000000001</v>
      </c>
      <c r="J18" s="113" t="e">
        <f t="shared" si="0"/>
        <v>#REF!</v>
      </c>
      <c r="K18" s="109" t="e">
        <f>#REF!</f>
        <v>#REF!</v>
      </c>
      <c r="L18" s="110" t="e">
        <f t="shared" si="1"/>
        <v>#REF!</v>
      </c>
      <c r="M18" s="84"/>
      <c r="N18" s="84"/>
      <c r="O18" s="84"/>
      <c r="P18" s="84"/>
      <c r="Q18" s="84"/>
      <c r="R18" s="84"/>
      <c r="S18" s="84"/>
    </row>
    <row r="19" spans="1:19" ht="13.5" customHeight="1">
      <c r="A19" s="484" t="s">
        <v>60</v>
      </c>
      <c r="B19" s="484"/>
      <c r="C19" s="115" t="s">
        <v>63</v>
      </c>
      <c r="D19" s="486"/>
      <c r="E19" s="486"/>
      <c r="F19" s="486"/>
      <c r="G19" s="486"/>
      <c r="H19" s="106" t="e">
        <f>#REF!</f>
        <v>#REF!</v>
      </c>
      <c r="I19" s="112">
        <v>0.221</v>
      </c>
      <c r="J19" s="113" t="e">
        <f t="shared" si="0"/>
        <v>#REF!</v>
      </c>
      <c r="K19" s="109" t="e">
        <f>#REF!</f>
        <v>#REF!</v>
      </c>
      <c r="L19" s="110" t="e">
        <f t="shared" si="1"/>
        <v>#REF!</v>
      </c>
      <c r="M19" s="84"/>
      <c r="N19" s="84"/>
      <c r="O19" s="84"/>
      <c r="P19" s="84"/>
      <c r="Q19" s="84"/>
      <c r="R19" s="84"/>
      <c r="S19" s="84"/>
    </row>
    <row r="20" spans="1:19" ht="13.5" customHeight="1">
      <c r="A20" s="484" t="s">
        <v>60</v>
      </c>
      <c r="B20" s="484"/>
      <c r="C20" s="116">
        <v>40</v>
      </c>
      <c r="D20" s="487" t="s">
        <v>108</v>
      </c>
      <c r="E20" s="487"/>
      <c r="F20" s="487"/>
      <c r="G20" s="487"/>
      <c r="H20" s="106" t="e">
        <f>#REF!</f>
        <v>#REF!</v>
      </c>
      <c r="I20" s="112">
        <v>0.122</v>
      </c>
      <c r="J20" s="113" t="e">
        <f t="shared" si="0"/>
        <v>#REF!</v>
      </c>
      <c r="K20" s="109" t="e">
        <f>#REF!</f>
        <v>#REF!</v>
      </c>
      <c r="L20" s="110" t="e">
        <f t="shared" si="1"/>
        <v>#REF!</v>
      </c>
      <c r="M20" s="84"/>
      <c r="N20" s="84"/>
      <c r="O20" s="84"/>
      <c r="P20" s="84"/>
      <c r="Q20" s="84"/>
      <c r="R20" s="84"/>
      <c r="S20" s="84"/>
    </row>
    <row r="21" spans="1:19" ht="13.5" customHeight="1">
      <c r="A21" s="484" t="s">
        <v>60</v>
      </c>
      <c r="B21" s="484"/>
      <c r="C21" s="117" t="s">
        <v>109</v>
      </c>
      <c r="D21" s="487" t="s">
        <v>110</v>
      </c>
      <c r="E21" s="487"/>
      <c r="F21" s="487"/>
      <c r="G21" s="487"/>
      <c r="H21" s="106" t="e">
        <f>#REF!</f>
        <v>#REF!</v>
      </c>
      <c r="I21" s="112">
        <v>0.21</v>
      </c>
      <c r="J21" s="113" t="e">
        <f t="shared" si="0"/>
        <v>#REF!</v>
      </c>
      <c r="K21" s="109" t="e">
        <f>#REF!</f>
        <v>#REF!</v>
      </c>
      <c r="L21" s="110" t="e">
        <f t="shared" si="1"/>
        <v>#REF!</v>
      </c>
      <c r="M21" s="84"/>
      <c r="N21" s="84"/>
      <c r="O21" s="84"/>
      <c r="P21" s="84"/>
      <c r="Q21" s="84"/>
      <c r="R21" s="84"/>
      <c r="S21" s="84"/>
    </row>
    <row r="22" spans="1:19" ht="13.5" customHeight="1">
      <c r="A22" s="484" t="s">
        <v>60</v>
      </c>
      <c r="B22" s="484"/>
      <c r="C22" s="117" t="s">
        <v>111</v>
      </c>
      <c r="D22" s="487" t="s">
        <v>112</v>
      </c>
      <c r="E22" s="487"/>
      <c r="F22" s="487"/>
      <c r="G22" s="487"/>
      <c r="H22" s="106" t="e">
        <f>#REF!</f>
        <v>#REF!</v>
      </c>
      <c r="I22" s="112">
        <v>0.35199999999999998</v>
      </c>
      <c r="J22" s="113" t="e">
        <f t="shared" si="0"/>
        <v>#REF!</v>
      </c>
      <c r="K22" s="109" t="e">
        <f>#REF!</f>
        <v>#REF!</v>
      </c>
      <c r="L22" s="110" t="e">
        <f t="shared" si="1"/>
        <v>#REF!</v>
      </c>
      <c r="M22" s="84"/>
      <c r="N22" s="84"/>
      <c r="O22" s="84"/>
      <c r="P22" s="84"/>
      <c r="Q22" s="84"/>
      <c r="R22" s="84"/>
      <c r="S22" s="84"/>
    </row>
    <row r="23" spans="1:19" ht="13.5" customHeight="1">
      <c r="A23" s="484" t="s">
        <v>60</v>
      </c>
      <c r="B23" s="484"/>
      <c r="C23" s="118" t="s">
        <v>113</v>
      </c>
      <c r="D23" s="487" t="s">
        <v>112</v>
      </c>
      <c r="E23" s="487"/>
      <c r="F23" s="487"/>
      <c r="G23" s="487"/>
      <c r="H23" s="106" t="e">
        <f>#REF!</f>
        <v>#REF!</v>
      </c>
      <c r="I23" s="112">
        <v>0.56200000000000006</v>
      </c>
      <c r="J23" s="113" t="e">
        <f t="shared" si="0"/>
        <v>#REF!</v>
      </c>
      <c r="K23" s="109" t="e">
        <f>#REF!</f>
        <v>#REF!</v>
      </c>
      <c r="L23" s="110" t="e">
        <f t="shared" si="1"/>
        <v>#REF!</v>
      </c>
      <c r="M23" s="110"/>
      <c r="N23" s="84"/>
      <c r="O23" s="84"/>
      <c r="P23" s="84"/>
      <c r="Q23" s="84"/>
      <c r="R23" s="84"/>
      <c r="S23" s="84"/>
    </row>
    <row r="24" spans="1:19" ht="13.5" customHeight="1" thickBot="1">
      <c r="A24" s="484" t="s">
        <v>60</v>
      </c>
      <c r="B24" s="484"/>
      <c r="C24" s="118" t="s">
        <v>114</v>
      </c>
      <c r="D24" s="487" t="s">
        <v>112</v>
      </c>
      <c r="E24" s="487"/>
      <c r="F24" s="487"/>
      <c r="G24" s="487"/>
      <c r="H24" s="106" t="e">
        <f>#REF!</f>
        <v>#REF!</v>
      </c>
      <c r="I24" s="112">
        <v>0.78700000000000003</v>
      </c>
      <c r="J24" s="113" t="e">
        <f t="shared" si="0"/>
        <v>#REF!</v>
      </c>
      <c r="K24" s="109" t="e">
        <f>#REF!</f>
        <v>#REF!</v>
      </c>
      <c r="L24" s="110" t="e">
        <f t="shared" si="1"/>
        <v>#REF!</v>
      </c>
      <c r="M24" s="119"/>
      <c r="N24" s="84"/>
      <c r="O24" s="84"/>
      <c r="P24" s="84"/>
      <c r="Q24" s="84"/>
      <c r="R24" s="84"/>
      <c r="S24" s="84"/>
    </row>
    <row r="25" spans="1:19" ht="13.8" thickTop="1">
      <c r="A25" s="488" t="s">
        <v>75</v>
      </c>
      <c r="B25" s="489"/>
      <c r="C25" s="490"/>
      <c r="D25" s="494" t="s">
        <v>95</v>
      </c>
      <c r="E25" s="495"/>
      <c r="F25" s="498" t="s">
        <v>77</v>
      </c>
      <c r="G25" s="499"/>
      <c r="H25" s="120" t="e">
        <f>#REF!</f>
        <v>#REF!</v>
      </c>
      <c r="I25" s="121">
        <v>0.06</v>
      </c>
      <c r="J25" s="122" t="e">
        <f t="shared" si="0"/>
        <v>#REF!</v>
      </c>
      <c r="K25" s="123" t="e">
        <f>#REF!</f>
        <v>#REF!</v>
      </c>
      <c r="L25" s="110" t="e">
        <f>J25*K25</f>
        <v>#REF!</v>
      </c>
      <c r="M25" s="84"/>
      <c r="N25" s="84"/>
      <c r="O25" s="84"/>
      <c r="P25" s="84"/>
      <c r="Q25" s="84"/>
      <c r="R25" s="84"/>
      <c r="S25" s="84"/>
    </row>
    <row r="26" spans="1:19" ht="13.8" thickBot="1">
      <c r="A26" s="491"/>
      <c r="B26" s="492"/>
      <c r="C26" s="493"/>
      <c r="D26" s="496"/>
      <c r="E26" s="497"/>
      <c r="F26" s="500" t="s">
        <v>78</v>
      </c>
      <c r="G26" s="501"/>
      <c r="H26" s="124" t="e">
        <f>#REF!</f>
        <v>#REF!</v>
      </c>
      <c r="I26" s="125">
        <v>4.4999999999999998E-2</v>
      </c>
      <c r="J26" s="126" t="e">
        <f t="shared" si="0"/>
        <v>#REF!</v>
      </c>
      <c r="K26" s="127" t="e">
        <f>#REF!</f>
        <v>#REF!</v>
      </c>
      <c r="L26" s="110" t="e">
        <f t="shared" ref="L26:L51" si="2">J26*K26</f>
        <v>#REF!</v>
      </c>
      <c r="M26" s="84"/>
      <c r="N26" s="84"/>
      <c r="O26" s="84"/>
      <c r="P26" s="84"/>
      <c r="Q26" s="84"/>
      <c r="R26" s="84"/>
      <c r="S26" s="84"/>
    </row>
    <row r="27" spans="1:19" ht="13.8" thickTop="1">
      <c r="A27" s="488" t="s">
        <v>96</v>
      </c>
      <c r="B27" s="489"/>
      <c r="C27" s="490"/>
      <c r="D27" s="494" t="s">
        <v>76</v>
      </c>
      <c r="E27" s="495"/>
      <c r="F27" s="498" t="s">
        <v>77</v>
      </c>
      <c r="G27" s="499"/>
      <c r="H27" s="128" t="e">
        <f>#REF!</f>
        <v>#REF!</v>
      </c>
      <c r="I27" s="121">
        <v>5.8999999999999997E-2</v>
      </c>
      <c r="J27" s="122" t="e">
        <f t="shared" si="0"/>
        <v>#REF!</v>
      </c>
      <c r="K27" s="123" t="e">
        <f>#REF!</f>
        <v>#REF!</v>
      </c>
      <c r="L27" s="110" t="e">
        <f t="shared" si="2"/>
        <v>#REF!</v>
      </c>
      <c r="M27" s="84"/>
      <c r="N27" s="84"/>
      <c r="O27" s="84"/>
      <c r="P27" s="84"/>
      <c r="Q27" s="84"/>
      <c r="R27" s="84"/>
      <c r="S27" s="84"/>
    </row>
    <row r="28" spans="1:19">
      <c r="A28" s="502"/>
      <c r="B28" s="503"/>
      <c r="C28" s="504"/>
      <c r="D28" s="505"/>
      <c r="E28" s="506"/>
      <c r="F28" s="507" t="s">
        <v>78</v>
      </c>
      <c r="G28" s="508"/>
      <c r="H28" s="129" t="e">
        <f>#REF!</f>
        <v>#REF!</v>
      </c>
      <c r="I28" s="130">
        <v>2.5999999999999999E-2</v>
      </c>
      <c r="J28" s="131" t="e">
        <f t="shared" si="0"/>
        <v>#REF!</v>
      </c>
      <c r="K28" s="132" t="e">
        <f>#REF!</f>
        <v>#REF!</v>
      </c>
      <c r="L28" s="110" t="e">
        <f t="shared" si="2"/>
        <v>#REF!</v>
      </c>
      <c r="M28" s="84"/>
      <c r="N28" s="84"/>
      <c r="O28" s="84"/>
      <c r="P28" s="84"/>
      <c r="Q28" s="84"/>
      <c r="R28" s="84"/>
      <c r="S28" s="84"/>
    </row>
    <row r="29" spans="1:19">
      <c r="A29" s="502"/>
      <c r="B29" s="503"/>
      <c r="C29" s="504"/>
      <c r="D29" s="509" t="s">
        <v>97</v>
      </c>
      <c r="E29" s="510"/>
      <c r="F29" s="507" t="s">
        <v>79</v>
      </c>
      <c r="G29" s="508"/>
      <c r="H29" s="133" t="e">
        <f>#REF!</f>
        <v>#REF!</v>
      </c>
      <c r="I29" s="134">
        <v>6.4000000000000001E-2</v>
      </c>
      <c r="J29" s="131" t="e">
        <f t="shared" si="0"/>
        <v>#REF!</v>
      </c>
      <c r="K29" s="132" t="e">
        <f>#REF!</f>
        <v>#REF!</v>
      </c>
      <c r="L29" s="110" t="e">
        <f t="shared" si="2"/>
        <v>#REF!</v>
      </c>
      <c r="M29" s="84"/>
      <c r="N29" s="84"/>
      <c r="O29" s="84"/>
      <c r="P29" s="84"/>
      <c r="Q29" s="84"/>
      <c r="R29" s="84"/>
      <c r="S29" s="84"/>
    </row>
    <row r="30" spans="1:19" ht="13.8" thickBot="1">
      <c r="A30" s="491"/>
      <c r="B30" s="492"/>
      <c r="C30" s="493"/>
      <c r="D30" s="496"/>
      <c r="E30" s="497"/>
      <c r="F30" s="500" t="s">
        <v>80</v>
      </c>
      <c r="G30" s="501"/>
      <c r="H30" s="135" t="e">
        <f>#REF!</f>
        <v>#REF!</v>
      </c>
      <c r="I30" s="125">
        <v>4.3999999999999997E-2</v>
      </c>
      <c r="J30" s="126" t="e">
        <f t="shared" si="0"/>
        <v>#REF!</v>
      </c>
      <c r="K30" s="127" t="e">
        <f>#REF!</f>
        <v>#REF!</v>
      </c>
      <c r="L30" s="110" t="e">
        <f t="shared" si="2"/>
        <v>#REF!</v>
      </c>
      <c r="M30" s="84"/>
      <c r="N30" s="84"/>
      <c r="O30" s="84"/>
      <c r="P30" s="84"/>
      <c r="Q30" s="84"/>
      <c r="R30" s="84"/>
      <c r="S30" s="84"/>
    </row>
    <row r="31" spans="1:19" ht="14.4" thickTop="1" thickBot="1">
      <c r="A31" s="520" t="s">
        <v>81</v>
      </c>
      <c r="B31" s="521"/>
      <c r="C31" s="522"/>
      <c r="D31" s="523" t="s">
        <v>98</v>
      </c>
      <c r="E31" s="524"/>
      <c r="F31" s="523" t="s">
        <v>80</v>
      </c>
      <c r="G31" s="524"/>
      <c r="H31" s="136" t="e">
        <f>#REF!</f>
        <v>#REF!</v>
      </c>
      <c r="I31" s="137">
        <v>4.0000000000000001E-3</v>
      </c>
      <c r="J31" s="138" t="e">
        <f t="shared" si="0"/>
        <v>#REF!</v>
      </c>
      <c r="K31" s="139" t="e">
        <f>#REF!</f>
        <v>#REF!</v>
      </c>
      <c r="L31" s="110" t="e">
        <f t="shared" si="2"/>
        <v>#REF!</v>
      </c>
      <c r="M31" s="84"/>
      <c r="N31" s="84"/>
      <c r="O31" s="84"/>
      <c r="P31" s="84"/>
      <c r="Q31" s="84"/>
      <c r="R31" s="84"/>
      <c r="S31" s="84"/>
    </row>
    <row r="32" spans="1:19" ht="14.4" thickTop="1" thickBot="1">
      <c r="A32" s="525" t="s">
        <v>99</v>
      </c>
      <c r="B32" s="525"/>
      <c r="C32" s="525"/>
      <c r="D32" s="526" t="s">
        <v>100</v>
      </c>
      <c r="E32" s="526"/>
      <c r="F32" s="526" t="s">
        <v>101</v>
      </c>
      <c r="G32" s="527"/>
      <c r="H32" s="136" t="e">
        <f>#REF!</f>
        <v>#REF!</v>
      </c>
      <c r="I32" s="140">
        <v>0.2</v>
      </c>
      <c r="J32" s="138" t="e">
        <f t="shared" si="0"/>
        <v>#REF!</v>
      </c>
      <c r="K32" s="139" t="e">
        <f>#REF!</f>
        <v>#REF!</v>
      </c>
      <c r="L32" s="110" t="e">
        <f t="shared" si="2"/>
        <v>#REF!</v>
      </c>
      <c r="M32" s="84"/>
      <c r="N32" s="84"/>
      <c r="O32" s="84"/>
      <c r="P32" s="84"/>
      <c r="Q32" s="84"/>
      <c r="R32" s="84"/>
      <c r="S32" s="84"/>
    </row>
    <row r="33" spans="1:19" ht="13.8" thickTop="1">
      <c r="A33" s="488" t="s">
        <v>102</v>
      </c>
      <c r="B33" s="528"/>
      <c r="C33" s="529"/>
      <c r="D33" s="498" t="s">
        <v>103</v>
      </c>
      <c r="E33" s="499"/>
      <c r="F33" s="498" t="s">
        <v>101</v>
      </c>
      <c r="G33" s="533"/>
      <c r="H33" s="128" t="e">
        <f>#REF!</f>
        <v>#REF!</v>
      </c>
      <c r="I33" s="121">
        <v>0.1</v>
      </c>
      <c r="J33" s="122" t="e">
        <f t="shared" si="0"/>
        <v>#REF!</v>
      </c>
      <c r="K33" s="123" t="e">
        <f>#REF!</f>
        <v>#REF!</v>
      </c>
      <c r="L33" s="110" t="e">
        <f t="shared" si="2"/>
        <v>#REF!</v>
      </c>
      <c r="M33" s="84"/>
      <c r="N33" s="84"/>
      <c r="O33" s="84"/>
      <c r="P33" s="84"/>
      <c r="Q33" s="84"/>
      <c r="R33" s="84"/>
      <c r="S33" s="84"/>
    </row>
    <row r="34" spans="1:19" ht="13.8" thickBot="1">
      <c r="A34" s="530"/>
      <c r="B34" s="531"/>
      <c r="C34" s="532"/>
      <c r="D34" s="496" t="s">
        <v>95</v>
      </c>
      <c r="E34" s="497"/>
      <c r="F34" s="534" t="s">
        <v>104</v>
      </c>
      <c r="G34" s="496"/>
      <c r="H34" s="124" t="e">
        <f>#REF!</f>
        <v>#REF!</v>
      </c>
      <c r="I34" s="125">
        <v>0.125</v>
      </c>
      <c r="J34" s="126" t="e">
        <f t="shared" si="0"/>
        <v>#REF!</v>
      </c>
      <c r="K34" s="127" t="e">
        <f>#REF!</f>
        <v>#REF!</v>
      </c>
      <c r="L34" s="110" t="e">
        <f t="shared" si="2"/>
        <v>#REF!</v>
      </c>
      <c r="M34" s="84"/>
      <c r="N34" s="84"/>
      <c r="O34" s="84"/>
      <c r="P34" s="84"/>
      <c r="Q34" s="84"/>
      <c r="R34" s="84"/>
      <c r="S34" s="84"/>
    </row>
    <row r="35" spans="1:19" ht="13.8" thickTop="1">
      <c r="A35" s="488" t="s">
        <v>115</v>
      </c>
      <c r="B35" s="489"/>
      <c r="C35" s="490"/>
      <c r="D35" s="511" t="s">
        <v>82</v>
      </c>
      <c r="E35" s="512"/>
      <c r="F35" s="512"/>
      <c r="G35" s="513"/>
      <c r="H35" s="128" t="e">
        <f>#REF!</f>
        <v>#REF!</v>
      </c>
      <c r="I35" s="121">
        <v>0.17399999999999999</v>
      </c>
      <c r="J35" s="122" t="e">
        <f t="shared" si="0"/>
        <v>#REF!</v>
      </c>
      <c r="K35" s="123" t="e">
        <f>#REF!</f>
        <v>#REF!</v>
      </c>
      <c r="L35" s="110" t="e">
        <f t="shared" si="2"/>
        <v>#REF!</v>
      </c>
      <c r="M35" s="84"/>
      <c r="N35" s="84"/>
      <c r="O35" s="84"/>
      <c r="P35" s="84"/>
      <c r="Q35" s="84"/>
      <c r="R35" s="84"/>
      <c r="S35" s="84"/>
    </row>
    <row r="36" spans="1:19">
      <c r="A36" s="502"/>
      <c r="B36" s="503"/>
      <c r="C36" s="504"/>
      <c r="D36" s="514" t="s">
        <v>83</v>
      </c>
      <c r="E36" s="515"/>
      <c r="F36" s="515"/>
      <c r="G36" s="516"/>
      <c r="H36" s="129" t="e">
        <f>#REF!</f>
        <v>#REF!</v>
      </c>
      <c r="I36" s="130">
        <v>3.9E-2</v>
      </c>
      <c r="J36" s="131" t="e">
        <f t="shared" si="0"/>
        <v>#REF!</v>
      </c>
      <c r="K36" s="132" t="e">
        <f>#REF!</f>
        <v>#REF!</v>
      </c>
      <c r="L36" s="110" t="e">
        <f t="shared" si="2"/>
        <v>#REF!</v>
      </c>
      <c r="M36" s="84"/>
      <c r="N36" s="84"/>
      <c r="O36" s="84"/>
      <c r="P36" s="84"/>
      <c r="Q36" s="84"/>
      <c r="R36" s="84"/>
      <c r="S36" s="84"/>
    </row>
    <row r="37" spans="1:19" ht="13.8" thickBot="1">
      <c r="A37" s="491"/>
      <c r="B37" s="492"/>
      <c r="C37" s="493"/>
      <c r="D37" s="517" t="s">
        <v>84</v>
      </c>
      <c r="E37" s="518"/>
      <c r="F37" s="518"/>
      <c r="G37" s="519"/>
      <c r="H37" s="135" t="e">
        <f>#REF!</f>
        <v>#REF!</v>
      </c>
      <c r="I37" s="125">
        <v>6.7000000000000004E-2</v>
      </c>
      <c r="J37" s="126" t="e">
        <f t="shared" si="0"/>
        <v>#REF!</v>
      </c>
      <c r="K37" s="127" t="e">
        <f>#REF!</f>
        <v>#REF!</v>
      </c>
      <c r="L37" s="110" t="e">
        <f t="shared" si="2"/>
        <v>#REF!</v>
      </c>
      <c r="M37" s="84"/>
      <c r="N37" s="84"/>
      <c r="O37" s="84"/>
      <c r="P37" s="84"/>
      <c r="Q37" s="84"/>
      <c r="R37" s="84"/>
      <c r="S37" s="84"/>
    </row>
    <row r="38" spans="1:19" ht="14.4" thickTop="1" thickBot="1">
      <c r="A38" s="520" t="s">
        <v>116</v>
      </c>
      <c r="B38" s="521"/>
      <c r="C38" s="522"/>
      <c r="D38" s="523" t="s">
        <v>87</v>
      </c>
      <c r="E38" s="539"/>
      <c r="F38" s="539"/>
      <c r="G38" s="524"/>
      <c r="H38" s="136" t="e">
        <f>#REF!</f>
        <v>#REF!</v>
      </c>
      <c r="I38" s="140">
        <v>0.11799999999999999</v>
      </c>
      <c r="J38" s="138" t="e">
        <f t="shared" si="0"/>
        <v>#REF!</v>
      </c>
      <c r="K38" s="139" t="e">
        <f>#REF!</f>
        <v>#REF!</v>
      </c>
      <c r="L38" s="110" t="e">
        <f t="shared" si="2"/>
        <v>#REF!</v>
      </c>
      <c r="M38" s="84"/>
      <c r="N38" s="84"/>
      <c r="O38" s="84"/>
      <c r="P38" s="84"/>
      <c r="Q38" s="84"/>
      <c r="R38" s="84"/>
      <c r="S38" s="84"/>
    </row>
    <row r="39" spans="1:19" ht="13.8" thickTop="1">
      <c r="A39" s="540" t="s">
        <v>88</v>
      </c>
      <c r="B39" s="489"/>
      <c r="C39" s="490"/>
      <c r="D39" s="542" t="s">
        <v>89</v>
      </c>
      <c r="E39" s="543"/>
      <c r="F39" s="543"/>
      <c r="G39" s="544"/>
      <c r="H39" s="128" t="e">
        <f>#REF!</f>
        <v>#REF!</v>
      </c>
      <c r="I39" s="121">
        <v>0.23400000000000001</v>
      </c>
      <c r="J39" s="122" t="e">
        <f t="shared" si="0"/>
        <v>#REF!</v>
      </c>
      <c r="K39" s="123" t="e">
        <f>#REF!</f>
        <v>#REF!</v>
      </c>
      <c r="L39" s="110" t="e">
        <f t="shared" si="2"/>
        <v>#REF!</v>
      </c>
      <c r="M39" s="84"/>
      <c r="N39" s="84"/>
      <c r="O39" s="84"/>
      <c r="P39" s="84"/>
      <c r="Q39" s="84"/>
      <c r="R39" s="84"/>
      <c r="S39" s="84"/>
    </row>
    <row r="40" spans="1:19">
      <c r="A40" s="541"/>
      <c r="B40" s="503"/>
      <c r="C40" s="504"/>
      <c r="D40" s="545" t="s">
        <v>90</v>
      </c>
      <c r="E40" s="545"/>
      <c r="F40" s="545"/>
      <c r="G40" s="545"/>
      <c r="H40" s="129" t="e">
        <f>#REF!</f>
        <v>#REF!</v>
      </c>
      <c r="I40" s="141">
        <v>0.105</v>
      </c>
      <c r="J40" s="131" t="e">
        <f t="shared" si="0"/>
        <v>#REF!</v>
      </c>
      <c r="K40" s="132" t="e">
        <f>#REF!</f>
        <v>#REF!</v>
      </c>
      <c r="L40" s="110" t="e">
        <f t="shared" si="2"/>
        <v>#REF!</v>
      </c>
      <c r="M40" s="84"/>
      <c r="N40" s="84"/>
      <c r="O40" s="84"/>
      <c r="P40" s="84"/>
      <c r="Q40" s="84"/>
      <c r="R40" s="84"/>
      <c r="S40" s="84"/>
    </row>
    <row r="41" spans="1:19">
      <c r="A41" s="541"/>
      <c r="B41" s="503"/>
      <c r="C41" s="504"/>
      <c r="D41" s="545" t="s">
        <v>91</v>
      </c>
      <c r="E41" s="545"/>
      <c r="F41" s="545"/>
      <c r="G41" s="545"/>
      <c r="H41" s="133" t="e">
        <f>#REF!</f>
        <v>#REF!</v>
      </c>
      <c r="I41" s="141">
        <v>0.05</v>
      </c>
      <c r="J41" s="131" t="e">
        <f t="shared" si="0"/>
        <v>#REF!</v>
      </c>
      <c r="K41" s="132" t="e">
        <f>#REF!</f>
        <v>#REF!</v>
      </c>
      <c r="L41" s="110" t="e">
        <f t="shared" si="2"/>
        <v>#REF!</v>
      </c>
      <c r="M41" s="84"/>
      <c r="N41" s="84"/>
      <c r="O41" s="84"/>
      <c r="P41" s="84"/>
      <c r="Q41" s="84"/>
      <c r="R41" s="84"/>
      <c r="S41" s="84"/>
    </row>
    <row r="42" spans="1:19" ht="13.8" thickBot="1">
      <c r="A42" s="541"/>
      <c r="B42" s="503"/>
      <c r="C42" s="504"/>
      <c r="D42" s="546" t="s">
        <v>92</v>
      </c>
      <c r="E42" s="547"/>
      <c r="F42" s="547"/>
      <c r="G42" s="548"/>
      <c r="H42" s="135" t="e">
        <f>#REF!</f>
        <v>#REF!</v>
      </c>
      <c r="I42" s="125">
        <v>3.5000000000000003E-2</v>
      </c>
      <c r="J42" s="126" t="e">
        <f t="shared" si="0"/>
        <v>#REF!</v>
      </c>
      <c r="K42" s="127" t="e">
        <f>#REF!</f>
        <v>#REF!</v>
      </c>
      <c r="L42" s="110" t="e">
        <f t="shared" si="2"/>
        <v>#REF!</v>
      </c>
      <c r="M42" s="84"/>
      <c r="N42" s="84"/>
      <c r="O42" s="84"/>
      <c r="P42" s="84"/>
      <c r="Q42" s="84"/>
      <c r="R42" s="84"/>
      <c r="S42" s="84"/>
    </row>
    <row r="43" spans="1:19" ht="13.8" thickTop="1">
      <c r="A43" s="488" t="s">
        <v>93</v>
      </c>
      <c r="B43" s="489"/>
      <c r="C43" s="490"/>
      <c r="D43" s="542" t="s">
        <v>85</v>
      </c>
      <c r="E43" s="543"/>
      <c r="F43" s="543"/>
      <c r="G43" s="544"/>
      <c r="H43" s="128" t="e">
        <f>#REF!</f>
        <v>#REF!</v>
      </c>
      <c r="I43" s="121">
        <v>0.08</v>
      </c>
      <c r="J43" s="122" t="e">
        <f t="shared" si="0"/>
        <v>#REF!</v>
      </c>
      <c r="K43" s="123" t="e">
        <f>#REF!</f>
        <v>#REF!</v>
      </c>
      <c r="L43" s="110" t="e">
        <f t="shared" si="2"/>
        <v>#REF!</v>
      </c>
      <c r="M43" s="84"/>
      <c r="N43" s="84"/>
      <c r="O43" s="84"/>
      <c r="P43" s="84"/>
      <c r="Q43" s="84"/>
      <c r="R43" s="84"/>
      <c r="S43" s="84"/>
    </row>
    <row r="44" spans="1:19">
      <c r="A44" s="502"/>
      <c r="B44" s="503"/>
      <c r="C44" s="504"/>
      <c r="D44" s="549" t="s">
        <v>86</v>
      </c>
      <c r="E44" s="550"/>
      <c r="F44" s="550"/>
      <c r="G44" s="551"/>
      <c r="H44" s="129" t="e">
        <f>#REF!</f>
        <v>#REF!</v>
      </c>
      <c r="I44" s="130">
        <v>0.06</v>
      </c>
      <c r="J44" s="131" t="e">
        <f t="shared" si="0"/>
        <v>#REF!</v>
      </c>
      <c r="K44" s="132" t="e">
        <f>#REF!</f>
        <v>#REF!</v>
      </c>
      <c r="L44" s="110" t="e">
        <f t="shared" si="2"/>
        <v>#REF!</v>
      </c>
      <c r="M44" s="84"/>
      <c r="N44" s="84"/>
      <c r="O44" s="84"/>
      <c r="P44" s="84"/>
      <c r="Q44" s="84"/>
      <c r="R44" s="84"/>
      <c r="S44" s="84"/>
    </row>
    <row r="45" spans="1:19" ht="13.8" thickBot="1">
      <c r="A45" s="502"/>
      <c r="B45" s="503"/>
      <c r="C45" s="504"/>
      <c r="D45" s="546" t="s">
        <v>87</v>
      </c>
      <c r="E45" s="547"/>
      <c r="F45" s="547"/>
      <c r="G45" s="548"/>
      <c r="H45" s="135" t="e">
        <f>#REF!</f>
        <v>#REF!</v>
      </c>
      <c r="I45" s="125">
        <v>0.04</v>
      </c>
      <c r="J45" s="126" t="e">
        <f>H45*I45</f>
        <v>#REF!</v>
      </c>
      <c r="K45" s="127" t="e">
        <f>#REF!</f>
        <v>#REF!</v>
      </c>
      <c r="L45" s="110" t="e">
        <f>J45*K45</f>
        <v>#REF!</v>
      </c>
      <c r="M45" s="84"/>
      <c r="N45" s="84"/>
      <c r="O45" s="84"/>
      <c r="P45" s="84"/>
      <c r="Q45" s="84"/>
      <c r="R45" s="84"/>
      <c r="S45" s="84"/>
    </row>
    <row r="46" spans="1:19" ht="14.4" thickTop="1" thickBot="1">
      <c r="A46" s="491"/>
      <c r="B46" s="492"/>
      <c r="C46" s="493"/>
      <c r="D46" s="552" t="s">
        <v>117</v>
      </c>
      <c r="E46" s="547"/>
      <c r="F46" s="547"/>
      <c r="G46" s="548"/>
      <c r="H46" s="135" t="e">
        <f>#REF!</f>
        <v>#REF!</v>
      </c>
      <c r="I46" s="125">
        <v>6.7000000000000004E-2</v>
      </c>
      <c r="J46" s="126" t="e">
        <f>H46*I46</f>
        <v>#REF!</v>
      </c>
      <c r="K46" s="127" t="e">
        <f>#REF!</f>
        <v>#REF!</v>
      </c>
      <c r="L46" s="142" t="e">
        <f>J46*K46</f>
        <v>#REF!</v>
      </c>
      <c r="M46" s="84"/>
      <c r="N46" s="84"/>
      <c r="O46" s="84"/>
      <c r="P46" s="84"/>
      <c r="Q46" s="84"/>
      <c r="R46" s="84"/>
      <c r="S46" s="84"/>
    </row>
    <row r="47" spans="1:19" ht="30" customHeight="1" thickTop="1" thickBot="1">
      <c r="A47" s="535" t="s">
        <v>70</v>
      </c>
      <c r="B47" s="536"/>
      <c r="C47" s="537"/>
      <c r="D47" s="538"/>
      <c r="E47" s="538"/>
      <c r="F47" s="538"/>
      <c r="G47" s="143"/>
      <c r="H47" s="144"/>
      <c r="I47" s="145"/>
      <c r="J47" s="146" t="s">
        <v>71</v>
      </c>
      <c r="K47" s="147" t="s">
        <v>72</v>
      </c>
      <c r="L47" s="148"/>
      <c r="M47" s="84"/>
      <c r="N47" s="84"/>
      <c r="O47" s="84"/>
      <c r="P47" s="84"/>
      <c r="Q47" s="84"/>
      <c r="R47" s="84"/>
      <c r="S47" s="84"/>
    </row>
    <row r="48" spans="1:19" ht="13.8" thickTop="1">
      <c r="A48" s="557" t="s">
        <v>68</v>
      </c>
      <c r="B48" s="558"/>
      <c r="C48" s="559"/>
      <c r="D48" s="566" t="s">
        <v>65</v>
      </c>
      <c r="E48" s="567"/>
      <c r="F48" s="567"/>
      <c r="G48" s="568"/>
      <c r="H48" s="149"/>
      <c r="I48" s="150"/>
      <c r="J48" s="151" t="e">
        <f>#REF!</f>
        <v>#REF!</v>
      </c>
      <c r="K48" s="152" t="e">
        <f>#REF!</f>
        <v>#REF!</v>
      </c>
      <c r="L48" s="153" t="e">
        <f t="shared" si="2"/>
        <v>#REF!</v>
      </c>
      <c r="M48" s="84"/>
      <c r="N48" s="84"/>
      <c r="O48" s="84"/>
      <c r="P48" s="84"/>
      <c r="Q48" s="84"/>
      <c r="R48" s="84"/>
      <c r="S48" s="84"/>
    </row>
    <row r="49" spans="1:19">
      <c r="A49" s="560"/>
      <c r="B49" s="561"/>
      <c r="C49" s="562"/>
      <c r="D49" s="569" t="s">
        <v>66</v>
      </c>
      <c r="E49" s="570"/>
      <c r="F49" s="570"/>
      <c r="G49" s="571"/>
      <c r="H49" s="154"/>
      <c r="I49" s="155"/>
      <c r="J49" s="151" t="e">
        <f>#REF!</f>
        <v>#REF!</v>
      </c>
      <c r="K49" s="152" t="e">
        <f>#REF!</f>
        <v>#REF!</v>
      </c>
      <c r="L49" s="153" t="e">
        <f t="shared" si="2"/>
        <v>#REF!</v>
      </c>
      <c r="M49" s="84"/>
      <c r="N49" s="84"/>
      <c r="O49" s="84"/>
      <c r="P49" s="84"/>
      <c r="Q49" s="84"/>
      <c r="R49" s="84"/>
      <c r="S49" s="84"/>
    </row>
    <row r="50" spans="1:19" ht="13.8" thickBot="1">
      <c r="A50" s="560"/>
      <c r="B50" s="561"/>
      <c r="C50" s="562"/>
      <c r="D50" s="572" t="s">
        <v>67</v>
      </c>
      <c r="E50" s="573"/>
      <c r="F50" s="573"/>
      <c r="G50" s="574"/>
      <c r="H50" s="156"/>
      <c r="I50" s="157"/>
      <c r="J50" s="158" t="e">
        <f>#REF!</f>
        <v>#REF!</v>
      </c>
      <c r="K50" s="159" t="e">
        <f>#REF!</f>
        <v>#REF!</v>
      </c>
      <c r="L50" s="160" t="e">
        <f t="shared" si="2"/>
        <v>#REF!</v>
      </c>
      <c r="M50" s="84"/>
      <c r="N50" s="84"/>
      <c r="O50" s="84"/>
      <c r="P50" s="84"/>
      <c r="Q50" s="84"/>
      <c r="R50" s="84"/>
      <c r="S50" s="84"/>
    </row>
    <row r="51" spans="1:19" s="74" customFormat="1" ht="13.8" thickBot="1">
      <c r="A51" s="563"/>
      <c r="B51" s="564"/>
      <c r="C51" s="565"/>
      <c r="D51" s="572" t="s">
        <v>69</v>
      </c>
      <c r="E51" s="573"/>
      <c r="F51" s="573"/>
      <c r="G51" s="574"/>
      <c r="H51" s="156"/>
      <c r="I51" s="157"/>
      <c r="J51" s="158" t="e">
        <f>#REF!</f>
        <v>#REF!</v>
      </c>
      <c r="K51" s="159" t="e">
        <f>#REF!</f>
        <v>#REF!</v>
      </c>
      <c r="L51" s="160" t="e">
        <f t="shared" si="2"/>
        <v>#REF!</v>
      </c>
    </row>
    <row r="52" spans="1:19">
      <c r="A52" s="87"/>
      <c r="B52" s="87"/>
      <c r="C52" s="87"/>
      <c r="D52" s="87"/>
      <c r="E52" s="87"/>
      <c r="F52" s="88"/>
      <c r="G52" s="89"/>
      <c r="H52" s="89"/>
      <c r="I52" s="86"/>
      <c r="J52" s="86"/>
      <c r="L52" s="74"/>
      <c r="M52" s="84"/>
      <c r="N52" s="84"/>
      <c r="O52" s="84"/>
      <c r="P52" s="84"/>
      <c r="Q52" s="84"/>
      <c r="R52" s="84"/>
      <c r="S52" s="84"/>
    </row>
    <row r="53" spans="1:19">
      <c r="L53" s="74"/>
      <c r="M53" s="84"/>
      <c r="N53" s="84"/>
      <c r="O53" s="84"/>
      <c r="P53" s="84"/>
      <c r="Q53" s="84"/>
      <c r="R53" s="84"/>
      <c r="S53" s="84"/>
    </row>
    <row r="54" spans="1:19">
      <c r="K54" s="85" t="s">
        <v>118</v>
      </c>
      <c r="L54" s="161" t="e">
        <f>SUM(L10:L51)</f>
        <v>#REF!</v>
      </c>
      <c r="M54" s="84"/>
      <c r="N54" s="84"/>
      <c r="O54" s="84"/>
      <c r="P54" s="84"/>
      <c r="Q54" s="84"/>
      <c r="R54" s="84"/>
      <c r="S54" s="84"/>
    </row>
    <row r="55" spans="1:19">
      <c r="K55" s="85" t="s">
        <v>119</v>
      </c>
      <c r="L55" s="162" t="e">
        <f>SUM(J10:J46)</f>
        <v>#REF!</v>
      </c>
      <c r="M55" s="84"/>
      <c r="N55" s="84"/>
      <c r="O55" s="84"/>
      <c r="P55" s="84"/>
      <c r="Q55" s="84"/>
      <c r="R55" s="84"/>
      <c r="S55" s="84"/>
    </row>
    <row r="56" spans="1:19">
      <c r="L56" s="74"/>
      <c r="M56" s="84"/>
      <c r="N56" s="84"/>
      <c r="O56" s="84"/>
      <c r="P56" s="84"/>
      <c r="Q56" s="84"/>
      <c r="R56" s="84"/>
      <c r="S56" s="84"/>
    </row>
    <row r="57" spans="1:19">
      <c r="K57" s="85" t="s">
        <v>120</v>
      </c>
      <c r="L57" s="161" t="e">
        <f>L54*1.095</f>
        <v>#REF!</v>
      </c>
      <c r="M57" s="84"/>
      <c r="N57" s="84"/>
      <c r="O57" s="84"/>
      <c r="P57" s="84"/>
      <c r="Q57" s="84"/>
      <c r="R57" s="84"/>
      <c r="S57" s="84"/>
    </row>
    <row r="58" spans="1:19">
      <c r="A58" s="575"/>
      <c r="B58" s="575"/>
      <c r="C58" s="575"/>
      <c r="E58" s="576" t="e">
        <f>#REF!</f>
        <v>#REF!</v>
      </c>
      <c r="F58" s="576"/>
      <c r="G58" s="576"/>
      <c r="H58" s="576"/>
      <c r="I58" s="576"/>
      <c r="K58" s="553"/>
      <c r="L58" s="74"/>
      <c r="M58" s="84"/>
      <c r="N58" s="84"/>
      <c r="O58" s="84"/>
      <c r="P58" s="84"/>
      <c r="Q58" s="84"/>
      <c r="R58" s="84"/>
      <c r="S58" s="84"/>
    </row>
    <row r="59" spans="1:19" ht="13.8" thickBot="1">
      <c r="A59" s="75"/>
      <c r="B59" s="90"/>
      <c r="C59" s="90"/>
      <c r="E59" s="577"/>
      <c r="F59" s="577"/>
      <c r="G59" s="577"/>
      <c r="H59" s="577"/>
      <c r="I59" s="577"/>
      <c r="K59" s="554"/>
      <c r="L59" s="74"/>
      <c r="M59" s="84"/>
      <c r="N59" s="84"/>
      <c r="O59" s="84"/>
      <c r="P59" s="84"/>
      <c r="Q59" s="84"/>
      <c r="R59" s="84"/>
      <c r="S59" s="84"/>
    </row>
    <row r="60" spans="1:19">
      <c r="A60" s="91"/>
      <c r="B60" s="92"/>
      <c r="C60" s="92"/>
      <c r="E60" s="555" t="s">
        <v>73</v>
      </c>
      <c r="F60" s="556"/>
      <c r="G60" s="556"/>
      <c r="H60" s="556"/>
      <c r="I60" s="556"/>
      <c r="K60" s="93" t="s">
        <v>21</v>
      </c>
      <c r="L60" s="74"/>
      <c r="M60" s="84"/>
      <c r="N60" s="84"/>
      <c r="O60" s="84"/>
      <c r="P60" s="84"/>
      <c r="Q60" s="84"/>
      <c r="R60" s="84"/>
      <c r="S60" s="84"/>
    </row>
    <row r="61" spans="1:19">
      <c r="A61" s="84"/>
      <c r="B61" s="84"/>
      <c r="C61" s="84"/>
      <c r="D61" s="84"/>
      <c r="E61" s="84"/>
      <c r="F61" s="84"/>
      <c r="G61" s="84"/>
      <c r="H61" s="84"/>
      <c r="I61" s="84"/>
      <c r="J61" s="84"/>
      <c r="K61" s="84"/>
      <c r="L61" s="84"/>
      <c r="M61" s="84"/>
      <c r="N61" s="84"/>
      <c r="O61" s="84"/>
      <c r="P61" s="84"/>
      <c r="Q61" s="84"/>
      <c r="R61" s="84"/>
      <c r="S61" s="84"/>
    </row>
    <row r="62" spans="1:19">
      <c r="A62" s="84"/>
      <c r="B62" s="84"/>
      <c r="C62" s="84"/>
      <c r="D62" s="84"/>
      <c r="E62" s="84"/>
      <c r="F62" s="84"/>
      <c r="G62" s="84"/>
      <c r="H62" s="84"/>
      <c r="I62" s="84"/>
      <c r="J62" s="84"/>
      <c r="K62" s="84"/>
      <c r="L62" s="84"/>
      <c r="M62" s="84"/>
      <c r="N62" s="84"/>
      <c r="O62" s="84"/>
      <c r="P62" s="84"/>
      <c r="Q62" s="84"/>
      <c r="R62" s="84"/>
      <c r="S62" s="84"/>
    </row>
    <row r="63" spans="1:19">
      <c r="A63" s="84"/>
      <c r="B63" s="84"/>
      <c r="C63" s="84"/>
      <c r="D63" s="84"/>
      <c r="E63" s="84"/>
      <c r="F63" s="84"/>
      <c r="G63" s="84"/>
      <c r="H63" s="84"/>
      <c r="I63" s="84"/>
      <c r="J63" s="84"/>
      <c r="K63" s="84"/>
      <c r="L63" s="84"/>
      <c r="M63" s="84"/>
      <c r="N63" s="84"/>
      <c r="O63" s="84"/>
      <c r="P63" s="84"/>
      <c r="Q63" s="84"/>
      <c r="R63" s="84"/>
      <c r="S63" s="84"/>
    </row>
    <row r="64" spans="1:19">
      <c r="A64" s="84"/>
      <c r="B64" s="84"/>
      <c r="C64" s="84"/>
      <c r="D64" s="84"/>
      <c r="E64" s="84"/>
      <c r="F64" s="84"/>
      <c r="G64" s="84"/>
      <c r="H64" s="84"/>
      <c r="I64" s="84"/>
      <c r="J64" s="84"/>
      <c r="K64" s="84"/>
      <c r="L64" s="84"/>
      <c r="M64" s="84"/>
      <c r="N64" s="84"/>
      <c r="O64" s="84"/>
      <c r="P64" s="84"/>
      <c r="Q64" s="84"/>
      <c r="R64" s="84"/>
      <c r="S64" s="84"/>
    </row>
    <row r="65" spans="1:19">
      <c r="A65" s="84"/>
      <c r="B65" s="84"/>
      <c r="C65" s="84"/>
      <c r="D65" s="84"/>
      <c r="E65" s="84"/>
      <c r="F65" s="84"/>
      <c r="G65" s="84"/>
      <c r="H65" s="84"/>
      <c r="I65" s="84"/>
      <c r="J65" s="84"/>
      <c r="K65" s="84"/>
      <c r="L65" s="84"/>
      <c r="M65" s="84"/>
      <c r="N65" s="84"/>
      <c r="O65" s="84"/>
      <c r="P65" s="84"/>
      <c r="Q65" s="84"/>
      <c r="R65" s="84"/>
      <c r="S65" s="84"/>
    </row>
    <row r="66" spans="1:19">
      <c r="A66" s="84"/>
      <c r="B66" s="84"/>
      <c r="C66" s="84"/>
      <c r="D66" s="84"/>
      <c r="E66" s="84"/>
      <c r="F66" s="84"/>
      <c r="G66" s="84"/>
      <c r="H66" s="84"/>
      <c r="I66" s="84"/>
      <c r="J66" s="84"/>
      <c r="K66" s="84"/>
      <c r="M66" s="84"/>
      <c r="N66" s="84"/>
      <c r="O66" s="84"/>
      <c r="P66" s="84"/>
      <c r="Q66" s="84"/>
      <c r="R66" s="84"/>
      <c r="S66" s="84"/>
    </row>
    <row r="67" spans="1:19">
      <c r="A67" s="84"/>
      <c r="B67" s="84"/>
      <c r="C67" s="84"/>
      <c r="D67" s="84"/>
      <c r="E67" s="84"/>
      <c r="F67" s="84"/>
      <c r="G67" s="84"/>
      <c r="H67" s="84"/>
      <c r="I67" s="84"/>
      <c r="J67" s="84"/>
      <c r="K67" s="84"/>
      <c r="M67" s="84"/>
      <c r="N67" s="84"/>
      <c r="O67" s="84"/>
      <c r="P67" s="84"/>
      <c r="Q67" s="84"/>
      <c r="R67" s="84"/>
      <c r="S67" s="84"/>
    </row>
    <row r="68" spans="1:19">
      <c r="A68" s="84"/>
      <c r="B68" s="84"/>
      <c r="C68" s="84"/>
      <c r="D68" s="84"/>
      <c r="E68" s="84"/>
      <c r="F68" s="84"/>
      <c r="G68" s="84"/>
      <c r="H68" s="84"/>
      <c r="I68" s="84"/>
      <c r="J68" s="84"/>
      <c r="K68" s="84"/>
      <c r="M68" s="84"/>
      <c r="N68" s="84"/>
      <c r="O68" s="84"/>
      <c r="P68" s="84"/>
      <c r="Q68" s="84"/>
      <c r="R68" s="84"/>
      <c r="S68" s="84"/>
    </row>
    <row r="69" spans="1:19">
      <c r="A69" s="84"/>
      <c r="B69" s="84"/>
      <c r="C69" s="84"/>
      <c r="D69" s="84"/>
      <c r="E69" s="84"/>
      <c r="F69" s="84"/>
      <c r="G69" s="84"/>
      <c r="H69" s="84"/>
      <c r="I69" s="84"/>
      <c r="J69" s="84"/>
      <c r="K69" s="84"/>
      <c r="M69" s="84"/>
      <c r="N69" s="84"/>
      <c r="O69" s="84"/>
      <c r="P69" s="84"/>
      <c r="Q69" s="84"/>
      <c r="R69" s="84"/>
      <c r="S69" s="84"/>
    </row>
    <row r="70" spans="1:19">
      <c r="A70" s="84"/>
      <c r="B70" s="84"/>
      <c r="C70" s="84"/>
      <c r="D70" s="84"/>
      <c r="E70" s="84"/>
      <c r="F70" s="84"/>
      <c r="G70" s="84"/>
      <c r="H70" s="84"/>
      <c r="I70" s="84"/>
      <c r="J70" s="84"/>
      <c r="K70" s="84"/>
      <c r="M70" s="84"/>
      <c r="N70" s="84"/>
      <c r="O70" s="84"/>
      <c r="P70" s="84"/>
      <c r="Q70" s="84"/>
      <c r="R70" s="84"/>
      <c r="S70" s="84"/>
    </row>
    <row r="71" spans="1:19">
      <c r="A71" s="84"/>
      <c r="B71" s="84"/>
      <c r="C71" s="84"/>
      <c r="D71" s="84"/>
      <c r="E71" s="84"/>
      <c r="F71" s="84"/>
      <c r="G71" s="84"/>
      <c r="H71" s="84"/>
      <c r="I71" s="84"/>
      <c r="J71" s="84"/>
      <c r="K71" s="84"/>
      <c r="M71" s="84"/>
      <c r="N71" s="84"/>
      <c r="O71" s="84"/>
      <c r="P71" s="84"/>
      <c r="Q71" s="84"/>
      <c r="R71" s="84"/>
      <c r="S71" s="84"/>
    </row>
    <row r="72" spans="1:19">
      <c r="A72" s="84"/>
      <c r="B72" s="84"/>
      <c r="C72" s="84"/>
      <c r="D72" s="84"/>
      <c r="E72" s="84"/>
      <c r="F72" s="84"/>
      <c r="G72" s="84"/>
      <c r="H72" s="84"/>
      <c r="I72" s="84"/>
      <c r="J72" s="84"/>
      <c r="K72" s="84"/>
      <c r="M72" s="84"/>
      <c r="N72" s="84"/>
      <c r="O72" s="84"/>
      <c r="P72" s="84"/>
      <c r="Q72" s="84"/>
      <c r="R72" s="84"/>
      <c r="S72" s="84"/>
    </row>
    <row r="73" spans="1:19">
      <c r="A73" s="84"/>
      <c r="B73" s="84"/>
      <c r="C73" s="84"/>
      <c r="D73" s="84"/>
      <c r="E73" s="84"/>
      <c r="F73" s="84"/>
      <c r="G73" s="84"/>
      <c r="H73" s="84"/>
      <c r="I73" s="84"/>
      <c r="J73" s="84"/>
      <c r="K73" s="84"/>
      <c r="M73" s="84"/>
      <c r="N73" s="84"/>
      <c r="O73" s="84"/>
      <c r="P73" s="84"/>
      <c r="Q73" s="84"/>
      <c r="R73" s="84"/>
      <c r="S73" s="84"/>
    </row>
    <row r="74" spans="1:19">
      <c r="A74" s="84"/>
      <c r="B74" s="84"/>
      <c r="C74" s="84"/>
      <c r="D74" s="84"/>
      <c r="E74" s="84"/>
      <c r="F74" s="84"/>
      <c r="G74" s="84"/>
      <c r="H74" s="84"/>
      <c r="I74" s="84"/>
      <c r="J74" s="84"/>
      <c r="K74" s="84"/>
      <c r="M74" s="84"/>
      <c r="N74" s="84"/>
      <c r="O74" s="84"/>
      <c r="P74" s="84"/>
      <c r="Q74" s="84"/>
      <c r="R74" s="84"/>
      <c r="S74" s="84"/>
    </row>
    <row r="75" spans="1:19">
      <c r="A75" s="84"/>
      <c r="B75" s="84"/>
      <c r="C75" s="84"/>
      <c r="D75" s="84"/>
      <c r="E75" s="84"/>
      <c r="F75" s="84"/>
      <c r="G75" s="84"/>
      <c r="H75" s="84"/>
      <c r="I75" s="84"/>
      <c r="J75" s="84"/>
      <c r="K75" s="84"/>
      <c r="M75" s="84"/>
      <c r="N75" s="84"/>
      <c r="O75" s="84"/>
      <c r="P75" s="84"/>
      <c r="Q75" s="84"/>
      <c r="R75" s="84"/>
      <c r="S75" s="84"/>
    </row>
    <row r="76" spans="1:19">
      <c r="A76" s="84"/>
      <c r="B76" s="84"/>
      <c r="C76" s="84"/>
      <c r="D76" s="84"/>
      <c r="E76" s="84"/>
      <c r="F76" s="84"/>
      <c r="G76" s="84"/>
      <c r="H76" s="84"/>
      <c r="I76" s="84"/>
      <c r="J76" s="84"/>
      <c r="K76" s="84"/>
      <c r="M76" s="84"/>
      <c r="N76" s="84"/>
      <c r="O76" s="84"/>
      <c r="P76" s="84"/>
      <c r="Q76" s="84"/>
      <c r="R76" s="84"/>
      <c r="S76" s="84"/>
    </row>
    <row r="77" spans="1:19">
      <c r="A77" s="84"/>
      <c r="B77" s="84"/>
      <c r="C77" s="84"/>
      <c r="D77" s="84"/>
      <c r="E77" s="84"/>
      <c r="F77" s="84"/>
      <c r="G77" s="84"/>
      <c r="H77" s="84"/>
      <c r="I77" s="84"/>
      <c r="J77" s="84"/>
      <c r="K77" s="84"/>
      <c r="M77" s="84"/>
      <c r="N77" s="84"/>
      <c r="O77" s="84"/>
      <c r="P77" s="84"/>
      <c r="Q77" s="84"/>
      <c r="R77" s="84"/>
      <c r="S77" s="84"/>
    </row>
    <row r="78" spans="1:19">
      <c r="A78" s="84"/>
      <c r="B78" s="84"/>
      <c r="C78" s="84"/>
      <c r="D78" s="84"/>
      <c r="E78" s="84"/>
      <c r="F78" s="84"/>
      <c r="G78" s="84"/>
      <c r="H78" s="84"/>
      <c r="I78" s="84"/>
      <c r="J78" s="84"/>
      <c r="K78" s="84"/>
      <c r="M78" s="84"/>
      <c r="N78" s="84"/>
      <c r="O78" s="84"/>
      <c r="P78" s="84"/>
      <c r="Q78" s="84"/>
      <c r="R78" s="84"/>
      <c r="S78" s="84"/>
    </row>
    <row r="79" spans="1:19">
      <c r="A79" s="84"/>
      <c r="B79" s="84"/>
      <c r="C79" s="84"/>
      <c r="D79" s="84"/>
      <c r="E79" s="84"/>
      <c r="F79" s="84"/>
      <c r="G79" s="84"/>
      <c r="H79" s="84"/>
      <c r="I79" s="84"/>
      <c r="J79" s="84"/>
      <c r="K79" s="84"/>
      <c r="M79" s="84"/>
      <c r="N79" s="84"/>
      <c r="O79" s="84"/>
      <c r="P79" s="84"/>
      <c r="Q79" s="84"/>
      <c r="R79" s="84"/>
      <c r="S79" s="84"/>
    </row>
    <row r="80" spans="1:19">
      <c r="A80" s="84"/>
      <c r="B80" s="84"/>
      <c r="C80" s="84"/>
      <c r="D80" s="84"/>
      <c r="E80" s="84"/>
      <c r="F80" s="84"/>
      <c r="G80" s="84"/>
      <c r="H80" s="84"/>
      <c r="I80" s="84"/>
      <c r="J80" s="84"/>
      <c r="K80" s="84"/>
      <c r="M80" s="84"/>
      <c r="N80" s="84"/>
      <c r="O80" s="84"/>
      <c r="P80" s="84"/>
      <c r="Q80" s="84"/>
      <c r="R80" s="84"/>
      <c r="S80" s="84"/>
    </row>
    <row r="81" spans="1:19">
      <c r="A81" s="84"/>
      <c r="B81" s="84"/>
      <c r="C81" s="84"/>
      <c r="D81" s="84"/>
      <c r="E81" s="84"/>
      <c r="F81" s="84"/>
      <c r="G81" s="84"/>
      <c r="H81" s="84"/>
      <c r="I81" s="84"/>
      <c r="J81" s="84"/>
      <c r="K81" s="84"/>
      <c r="M81" s="84"/>
      <c r="N81" s="84"/>
      <c r="O81" s="84"/>
      <c r="P81" s="84"/>
      <c r="Q81" s="84"/>
      <c r="R81" s="84"/>
      <c r="S81" s="84"/>
    </row>
    <row r="82" spans="1:19">
      <c r="M82" s="84"/>
      <c r="N82" s="84"/>
      <c r="O82" s="84"/>
      <c r="P82" s="84"/>
      <c r="Q82" s="84"/>
      <c r="R82" s="84"/>
      <c r="S82" s="84"/>
    </row>
    <row r="83" spans="1:19">
      <c r="M83" s="84"/>
      <c r="N83" s="84"/>
      <c r="O83" s="84"/>
      <c r="P83" s="84"/>
      <c r="Q83" s="84"/>
      <c r="R83" s="84"/>
      <c r="S83" s="84"/>
    </row>
    <row r="84" spans="1:19">
      <c r="M84" s="84"/>
      <c r="N84" s="84"/>
      <c r="O84" s="84"/>
      <c r="P84" s="84"/>
      <c r="Q84" s="84"/>
      <c r="R84" s="84"/>
      <c r="S84" s="84"/>
    </row>
    <row r="85" spans="1:19">
      <c r="M85" s="84"/>
      <c r="N85" s="84"/>
      <c r="O85" s="84"/>
      <c r="P85" s="84"/>
      <c r="Q85" s="84"/>
      <c r="R85" s="84"/>
      <c r="S85" s="84"/>
    </row>
    <row r="86" spans="1:19">
      <c r="M86" s="84"/>
      <c r="N86" s="84"/>
      <c r="O86" s="84"/>
      <c r="P86" s="84"/>
      <c r="Q86" s="84"/>
      <c r="R86" s="84"/>
      <c r="S86" s="84"/>
    </row>
    <row r="87" spans="1:19">
      <c r="M87" s="84"/>
      <c r="N87" s="84"/>
      <c r="O87" s="84"/>
      <c r="P87" s="84"/>
      <c r="Q87" s="84"/>
      <c r="R87" s="84"/>
      <c r="S87" s="84"/>
    </row>
    <row r="88" spans="1:19">
      <c r="M88" s="84"/>
      <c r="N88" s="84"/>
      <c r="O88" s="84"/>
      <c r="P88" s="84"/>
      <c r="Q88" s="84"/>
      <c r="R88" s="84"/>
      <c r="S88" s="84"/>
    </row>
  </sheetData>
  <sheetProtection selectLockedCells="1"/>
  <customSheetViews>
    <customSheetView guid="{52CD16EA-6A0A-4D86-B11B-631248FD7960}" showPageBreaks="1" showGridLines="0" fitToPage="1" printArea="1" state="hidden" view="pageBreakPreview" topLeftCell="A34">
      <selection activeCell="L58" sqref="L58"/>
      <pageMargins left="0.25" right="0.25" top="0.25" bottom="0.25" header="0.5" footer="0.5"/>
      <pageSetup scale="84" orientation="portrait" r:id="rId1"/>
      <headerFooter alignWithMargins="0"/>
    </customSheetView>
  </customSheetViews>
  <mergeCells count="81">
    <mergeCell ref="K58:K59"/>
    <mergeCell ref="E60:I60"/>
    <mergeCell ref="A48:C51"/>
    <mergeCell ref="D48:G48"/>
    <mergeCell ref="D49:G49"/>
    <mergeCell ref="D50:G50"/>
    <mergeCell ref="D51:G51"/>
    <mergeCell ref="A58:C58"/>
    <mergeCell ref="E58:I59"/>
    <mergeCell ref="A47:C47"/>
    <mergeCell ref="D47:F47"/>
    <mergeCell ref="A38:C38"/>
    <mergeCell ref="D38:G38"/>
    <mergeCell ref="A39:C42"/>
    <mergeCell ref="D39:G39"/>
    <mergeCell ref="D40:G40"/>
    <mergeCell ref="D41:G41"/>
    <mergeCell ref="D42:G42"/>
    <mergeCell ref="A43:C46"/>
    <mergeCell ref="D43:G43"/>
    <mergeCell ref="D44:G44"/>
    <mergeCell ref="D45:G45"/>
    <mergeCell ref="D46:G46"/>
    <mergeCell ref="A35:C37"/>
    <mergeCell ref="D35:G35"/>
    <mergeCell ref="D36:G36"/>
    <mergeCell ref="D37:G37"/>
    <mergeCell ref="A31:C31"/>
    <mergeCell ref="D31:E31"/>
    <mergeCell ref="F31:G31"/>
    <mergeCell ref="A32:C32"/>
    <mergeCell ref="D32:E32"/>
    <mergeCell ref="F32:G32"/>
    <mergeCell ref="A33:C34"/>
    <mergeCell ref="D33:E33"/>
    <mergeCell ref="F33:G33"/>
    <mergeCell ref="D34:E34"/>
    <mergeCell ref="F34:G34"/>
    <mergeCell ref="A27:C30"/>
    <mergeCell ref="D27:E28"/>
    <mergeCell ref="F27:G27"/>
    <mergeCell ref="F28:G28"/>
    <mergeCell ref="D29:E30"/>
    <mergeCell ref="F29:G29"/>
    <mergeCell ref="F30:G30"/>
    <mergeCell ref="A24:B24"/>
    <mergeCell ref="D24:G24"/>
    <mergeCell ref="A25:C26"/>
    <mergeCell ref="D25:E26"/>
    <mergeCell ref="F25:G25"/>
    <mergeCell ref="F26:G26"/>
    <mergeCell ref="A21:B21"/>
    <mergeCell ref="D21:G21"/>
    <mergeCell ref="A22:B22"/>
    <mergeCell ref="D22:G22"/>
    <mergeCell ref="A23:B23"/>
    <mergeCell ref="D23:G23"/>
    <mergeCell ref="A17:B17"/>
    <mergeCell ref="D17:G19"/>
    <mergeCell ref="A18:B18"/>
    <mergeCell ref="A19:B19"/>
    <mergeCell ref="A20:B20"/>
    <mergeCell ref="D20:G20"/>
    <mergeCell ref="A14:B14"/>
    <mergeCell ref="D14:G14"/>
    <mergeCell ref="A15:B15"/>
    <mergeCell ref="D15:G15"/>
    <mergeCell ref="A16:B16"/>
    <mergeCell ref="D16:G16"/>
    <mergeCell ref="A9:G9"/>
    <mergeCell ref="A10:B10"/>
    <mergeCell ref="D10:G13"/>
    <mergeCell ref="A11:B11"/>
    <mergeCell ref="A12:B12"/>
    <mergeCell ref="A13:B13"/>
    <mergeCell ref="C7:L7"/>
    <mergeCell ref="K1:L1"/>
    <mergeCell ref="A2:L2"/>
    <mergeCell ref="A3:L3"/>
    <mergeCell ref="A4:L4"/>
    <mergeCell ref="A5:L5"/>
  </mergeCells>
  <pageMargins left="0.25" right="0.25" top="0.25" bottom="0.25" header="0.5" footer="0.5"/>
  <pageSetup scale="84"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A1:BR90"/>
  <sheetViews>
    <sheetView showGridLines="0" zoomScaleNormal="100" zoomScaleSheetLayoutView="100" workbookViewId="0">
      <selection activeCell="A5" sqref="A5:M5"/>
    </sheetView>
  </sheetViews>
  <sheetFormatPr defaultColWidth="8.88671875" defaultRowHeight="13.2"/>
  <cols>
    <col min="1" max="1" width="8.44140625" customWidth="1"/>
    <col min="2" max="2" width="8.88671875" customWidth="1"/>
    <col min="3" max="3" width="5" customWidth="1"/>
    <col min="4" max="4" width="12.44140625" customWidth="1"/>
    <col min="6" max="6" width="9.88671875" customWidth="1"/>
    <col min="7" max="7" width="3.6640625" customWidth="1"/>
    <col min="8" max="8" width="7.33203125" customWidth="1"/>
    <col min="9" max="9" width="7.88671875" customWidth="1"/>
    <col min="10" max="10" width="9.88671875" customWidth="1"/>
    <col min="11" max="11" width="11" customWidth="1"/>
    <col min="12" max="12" width="10.88671875" bestFit="1" customWidth="1"/>
    <col min="13" max="13" width="10.109375" customWidth="1"/>
    <col min="14" max="70" width="8.88671875" style="27"/>
  </cols>
  <sheetData>
    <row r="1" spans="1:70">
      <c r="H1" s="2"/>
      <c r="K1" s="68" t="s">
        <v>1</v>
      </c>
      <c r="L1" s="580" t="e">
        <f>#REF!</f>
        <v>#REF!</v>
      </c>
      <c r="M1" s="580"/>
    </row>
    <row r="2" spans="1:70" s="26" customFormat="1" ht="17.399999999999999">
      <c r="A2" s="589" t="e">
        <f>#REF!</f>
        <v>#REF!</v>
      </c>
      <c r="B2" s="589"/>
      <c r="C2" s="589"/>
      <c r="D2" s="589"/>
      <c r="E2" s="589"/>
      <c r="F2" s="589"/>
      <c r="G2" s="589"/>
      <c r="H2" s="589"/>
      <c r="I2" s="589"/>
      <c r="J2" s="589"/>
      <c r="K2" s="589"/>
      <c r="L2" s="589"/>
      <c r="M2" s="58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row>
    <row r="3" spans="1:70" s="26" customFormat="1" ht="17.399999999999999">
      <c r="A3" s="589" t="e">
        <f>#REF!</f>
        <v>#REF!</v>
      </c>
      <c r="B3" s="589"/>
      <c r="C3" s="589"/>
      <c r="D3" s="589"/>
      <c r="E3" s="589"/>
      <c r="F3" s="589"/>
      <c r="G3" s="589"/>
      <c r="H3" s="589"/>
      <c r="I3" s="589"/>
      <c r="J3" s="589"/>
      <c r="K3" s="589"/>
      <c r="L3" s="589"/>
      <c r="M3" s="58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row>
    <row r="4" spans="1:70" s="26" customFormat="1" ht="15.6">
      <c r="A4" s="590" t="e">
        <f>#REF!</f>
        <v>#REF!</v>
      </c>
      <c r="B4" s="590"/>
      <c r="C4" s="590"/>
      <c r="D4" s="590"/>
      <c r="E4" s="590"/>
      <c r="F4" s="590"/>
      <c r="G4" s="590"/>
      <c r="H4" s="590"/>
      <c r="I4" s="590"/>
      <c r="J4" s="590"/>
      <c r="K4" s="590"/>
      <c r="L4" s="590"/>
      <c r="M4" s="590"/>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row>
    <row r="5" spans="1:70" s="26" customFormat="1" ht="13.8">
      <c r="A5" s="585"/>
      <c r="B5" s="585"/>
      <c r="C5" s="585"/>
      <c r="D5" s="585"/>
      <c r="E5" s="585"/>
      <c r="F5" s="585"/>
      <c r="G5" s="585"/>
      <c r="H5" s="585"/>
      <c r="I5" s="585"/>
      <c r="J5" s="585"/>
      <c r="K5" s="585"/>
      <c r="L5" s="585"/>
      <c r="M5" s="585"/>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row>
    <row r="6" spans="1:70" s="26" customFormat="1" ht="13.8">
      <c r="A6" s="30"/>
      <c r="B6" s="30"/>
      <c r="C6" s="30"/>
      <c r="D6" s="30"/>
      <c r="E6" s="30"/>
      <c r="F6" s="30"/>
      <c r="G6" s="30"/>
      <c r="H6" s="30"/>
      <c r="I6" s="30"/>
      <c r="J6" s="30"/>
      <c r="K6" s="30"/>
      <c r="L6" s="30"/>
      <c r="M6" s="30"/>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row>
    <row r="7" spans="1:70" s="26" customFormat="1" ht="13.8">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row>
    <row r="8" spans="1:70" s="26" customFormat="1" ht="13.8">
      <c r="A8" s="31" t="s">
        <v>36</v>
      </c>
      <c r="B8" s="32"/>
      <c r="C8" s="33"/>
      <c r="D8" s="431" t="e">
        <f>#REF!</f>
        <v>#REF!</v>
      </c>
      <c r="E8" s="431"/>
      <c r="F8" s="431"/>
      <c r="G8" s="431"/>
      <c r="H8" s="431"/>
      <c r="I8" s="431"/>
      <c r="J8" s="431"/>
      <c r="K8" s="431"/>
      <c r="L8" s="34"/>
      <c r="M8" s="34"/>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row>
    <row r="9" spans="1:70" s="26" customFormat="1" ht="15" customHeight="1">
      <c r="A9" s="3" t="s">
        <v>37</v>
      </c>
      <c r="B9" s="3"/>
      <c r="C9" s="35"/>
      <c r="D9" s="584" t="e">
        <f>#REF!</f>
        <v>#REF!</v>
      </c>
      <c r="E9" s="584"/>
      <c r="F9" s="584"/>
      <c r="G9" s="584"/>
      <c r="H9" s="584"/>
      <c r="I9" s="18" t="s">
        <v>22</v>
      </c>
      <c r="J9" s="587" t="e">
        <f>#REF!</f>
        <v>#REF!</v>
      </c>
      <c r="K9" s="588"/>
      <c r="L9" s="588"/>
      <c r="M9" s="588"/>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row>
    <row r="10" spans="1:70" s="26" customFormat="1" ht="13.8">
      <c r="A10" s="3" t="s">
        <v>38</v>
      </c>
      <c r="B10" s="3"/>
      <c r="C10" s="35"/>
      <c r="D10" s="584" t="e">
        <f>#REF!</f>
        <v>#REF!</v>
      </c>
      <c r="E10" s="584"/>
      <c r="F10" s="584"/>
      <c r="G10" s="591" t="s">
        <v>42</v>
      </c>
      <c r="H10" s="592"/>
      <c r="I10" s="592"/>
      <c r="J10" s="592"/>
      <c r="K10" s="584" t="e">
        <f>#REF!</f>
        <v>#REF!</v>
      </c>
      <c r="L10" s="586"/>
      <c r="M10" s="586"/>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row>
    <row r="11" spans="1:70" s="26" customFormat="1" ht="13.8">
      <c r="A11" s="3" t="s">
        <v>39</v>
      </c>
      <c r="B11" s="3"/>
      <c r="C11" s="35"/>
      <c r="D11" s="593" t="e">
        <f>#REF!</f>
        <v>#REF!</v>
      </c>
      <c r="E11" s="594"/>
      <c r="F11" s="594"/>
      <c r="G11" s="594"/>
      <c r="H11" s="594"/>
      <c r="I11" s="594"/>
      <c r="J11" s="594"/>
      <c r="K11" s="594"/>
      <c r="L11" s="594"/>
      <c r="M11" s="594"/>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row>
    <row r="12" spans="1:70" s="26" customFormat="1" ht="13.8">
      <c r="A12" s="3"/>
      <c r="B12" s="3"/>
      <c r="C12" s="35"/>
      <c r="D12" s="584" t="e">
        <f>#REF!</f>
        <v>#REF!</v>
      </c>
      <c r="E12" s="584"/>
      <c r="F12" s="584"/>
      <c r="G12" s="581"/>
      <c r="H12" s="581"/>
      <c r="I12" s="66" t="e">
        <f>#REF!</f>
        <v>#REF!</v>
      </c>
      <c r="J12" s="582"/>
      <c r="K12" s="582"/>
      <c r="L12" s="67" t="e">
        <f>#REF!</f>
        <v>#REF!</v>
      </c>
      <c r="M12" s="36"/>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row>
    <row r="13" spans="1:70" s="26" customFormat="1" ht="13.8">
      <c r="A13" s="37"/>
      <c r="B13" s="37"/>
      <c r="C13" s="38"/>
      <c r="D13" s="19" t="s">
        <v>18</v>
      </c>
      <c r="E13" s="19"/>
      <c r="F13" s="39" t="s">
        <v>10</v>
      </c>
      <c r="G13" s="39"/>
      <c r="H13" s="39"/>
      <c r="I13" s="19" t="s">
        <v>19</v>
      </c>
      <c r="J13" s="583"/>
      <c r="K13" s="583"/>
      <c r="L13" s="19" t="s">
        <v>20</v>
      </c>
      <c r="M13" s="40"/>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row>
    <row r="14" spans="1:70" s="26" customFormat="1" ht="15.75" customHeight="1">
      <c r="A14" s="37"/>
      <c r="B14" s="37"/>
      <c r="C14" s="38"/>
      <c r="D14" s="41"/>
      <c r="E14" s="42"/>
      <c r="F14" s="42"/>
      <c r="G14" s="42"/>
      <c r="H14" s="42"/>
      <c r="I14" s="42"/>
      <c r="J14" s="42"/>
      <c r="K14" s="42"/>
      <c r="L14" s="42"/>
      <c r="M14" s="43"/>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row>
    <row r="15" spans="1:70" s="26" customFormat="1" ht="13.8">
      <c r="A15" s="44" t="s">
        <v>29</v>
      </c>
      <c r="B15" s="44"/>
      <c r="C15" s="44"/>
      <c r="D15" s="44"/>
      <c r="E15" s="44"/>
      <c r="F15" s="44"/>
      <c r="G15" s="44"/>
      <c r="H15" s="44"/>
      <c r="I15" s="44"/>
      <c r="J15" s="44"/>
      <c r="K15" s="44"/>
      <c r="L15" s="44"/>
      <c r="M15" s="44"/>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row>
    <row r="16" spans="1:70" s="26" customFormat="1" ht="15.75" customHeight="1">
      <c r="A16" s="45" t="s">
        <v>40</v>
      </c>
      <c r="B16" s="46"/>
      <c r="C16" s="595" t="e">
        <f>#REF!</f>
        <v>#REF!</v>
      </c>
      <c r="D16" s="595"/>
      <c r="E16" s="595"/>
      <c r="F16" s="595"/>
      <c r="G16" s="595"/>
      <c r="H16" s="595"/>
      <c r="I16" s="595"/>
      <c r="J16" s="595"/>
      <c r="K16" s="42"/>
      <c r="L16" s="42"/>
      <c r="M16" s="43"/>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row>
    <row r="17" spans="1:70" s="26" customFormat="1" ht="15.75" customHeight="1">
      <c r="A17" s="45" t="s">
        <v>41</v>
      </c>
      <c r="B17" s="46"/>
      <c r="C17" s="595" t="e">
        <f>#REF!</f>
        <v>#REF!</v>
      </c>
      <c r="D17" s="595"/>
      <c r="E17" s="595"/>
      <c r="F17" s="595"/>
      <c r="G17" s="595"/>
      <c r="H17" s="595"/>
      <c r="I17" s="595"/>
      <c r="J17" s="595"/>
      <c r="K17" s="42"/>
      <c r="L17" s="42"/>
      <c r="M17" s="43"/>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row>
    <row r="18" spans="1:70" s="26" customFormat="1" ht="15.75" customHeight="1">
      <c r="A18" s="45" t="s">
        <v>35</v>
      </c>
      <c r="B18" s="46"/>
      <c r="C18" s="595" t="e">
        <f>#REF!</f>
        <v>#REF!</v>
      </c>
      <c r="D18" s="595"/>
      <c r="E18" s="595"/>
      <c r="F18" s="595"/>
      <c r="G18" s="595"/>
      <c r="H18" s="595"/>
      <c r="I18" s="595"/>
      <c r="J18" s="595"/>
      <c r="K18" s="42"/>
      <c r="L18" s="42"/>
      <c r="M18" s="43"/>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row>
    <row r="19" spans="1:70" s="26" customFormat="1" ht="15.75" customHeight="1">
      <c r="A19" s="596" t="s">
        <v>37</v>
      </c>
      <c r="B19" s="596"/>
      <c r="C19" s="597" t="e">
        <f>#REF!</f>
        <v>#REF!</v>
      </c>
      <c r="D19" s="597"/>
      <c r="E19" s="597"/>
      <c r="F19" s="597"/>
      <c r="G19" s="597"/>
      <c r="H19" s="47" t="s">
        <v>22</v>
      </c>
      <c r="I19" s="603" t="e">
        <f>#REF!</f>
        <v>#REF!</v>
      </c>
      <c r="J19" s="603"/>
      <c r="K19" s="42"/>
      <c r="L19" s="42"/>
      <c r="M19" s="43"/>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row>
    <row r="20" spans="1:70" s="26" customFormat="1" ht="15.75" customHeight="1">
      <c r="A20" s="37"/>
      <c r="B20" s="37"/>
      <c r="C20" s="38"/>
      <c r="D20" s="41"/>
      <c r="E20" s="42"/>
      <c r="F20" s="42"/>
      <c r="G20" s="42"/>
      <c r="H20" s="42"/>
      <c r="I20" s="42"/>
      <c r="J20" s="42"/>
      <c r="K20" s="42"/>
      <c r="L20" s="42"/>
      <c r="M20" s="43"/>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row>
    <row r="21" spans="1:70" s="26" customFormat="1" ht="15.75" customHeight="1">
      <c r="A21" s="3" t="s">
        <v>28</v>
      </c>
      <c r="B21" s="37"/>
      <c r="C21" s="602" t="e">
        <f>#REF!+'Lighting Retrofit Savings calc'!K53+'NC Lighting Savings Calc'!L55</f>
        <v>#REF!</v>
      </c>
      <c r="D21" s="601"/>
      <c r="E21" s="42"/>
      <c r="F21" s="42"/>
      <c r="G21" s="42"/>
      <c r="H21" s="42"/>
      <c r="I21" s="42"/>
      <c r="J21" s="42"/>
      <c r="K21" s="42"/>
      <c r="L21" s="42"/>
      <c r="M21" s="43"/>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row>
    <row r="22" spans="1:70" s="52" customFormat="1" ht="15" customHeight="1">
      <c r="A22" s="48"/>
      <c r="B22" s="49"/>
      <c r="C22" s="46"/>
      <c r="D22" s="50"/>
      <c r="E22" s="42"/>
      <c r="F22" s="42"/>
      <c r="G22" s="42"/>
      <c r="H22" s="42"/>
      <c r="I22" s="42"/>
      <c r="J22" s="42"/>
      <c r="K22" s="42"/>
      <c r="L22" s="42"/>
      <c r="M22" s="43"/>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row>
    <row r="23" spans="1:70" s="26" customFormat="1" ht="13.8">
      <c r="A23" s="3" t="s">
        <v>27</v>
      </c>
      <c r="B23" s="37"/>
      <c r="C23" s="600" t="e">
        <f>'NC Lighting Savings Calc'!L57+'Lighting Retrofit Savings calc'!L53+#REF!+#REF!</f>
        <v>#REF!</v>
      </c>
      <c r="D23" s="601"/>
      <c r="E23" s="41"/>
      <c r="F23" s="53"/>
      <c r="G23" s="53"/>
      <c r="H23" s="53"/>
      <c r="I23" s="53"/>
      <c r="J23" s="53"/>
      <c r="K23" s="53"/>
      <c r="L23" s="20"/>
      <c r="M23" s="43"/>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row>
    <row r="24" spans="1:70" s="26" customFormat="1" ht="13.8">
      <c r="A24" s="3"/>
      <c r="B24" s="37"/>
      <c r="C24" s="54"/>
      <c r="D24" s="50"/>
      <c r="E24" s="41"/>
      <c r="F24" s="53"/>
      <c r="G24" s="53"/>
      <c r="H24" s="53"/>
      <c r="I24" s="53"/>
      <c r="J24" s="53"/>
      <c r="K24" s="53"/>
      <c r="L24" s="20"/>
      <c r="M24" s="6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row>
    <row r="25" spans="1:70" s="26" customFormat="1" ht="13.8">
      <c r="A25" s="48"/>
      <c r="B25" s="49"/>
      <c r="C25" s="54"/>
      <c r="D25" s="76"/>
      <c r="E25" s="53"/>
      <c r="F25" s="53"/>
      <c r="G25" s="53"/>
      <c r="H25" s="53"/>
      <c r="I25" s="53"/>
      <c r="J25" s="53"/>
      <c r="K25" s="20"/>
      <c r="L25" s="43"/>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row>
    <row r="26" spans="1:70" s="26" customFormat="1" ht="13.8">
      <c r="A26" s="48"/>
      <c r="B26" s="49"/>
      <c r="C26" s="54"/>
      <c r="D26" s="76"/>
      <c r="E26" s="53"/>
      <c r="F26" s="53"/>
      <c r="G26" s="53"/>
      <c r="H26" s="53"/>
      <c r="I26" s="53"/>
      <c r="J26" s="53"/>
      <c r="K26" s="20"/>
      <c r="L26" s="43"/>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row>
    <row r="27" spans="1:70" s="26" customFormat="1" ht="13.8">
      <c r="A27" s="48"/>
      <c r="B27" s="49"/>
      <c r="C27" s="54"/>
      <c r="D27" s="76"/>
      <c r="E27" s="53"/>
      <c r="F27" s="53"/>
      <c r="G27" s="53"/>
      <c r="H27" s="53"/>
      <c r="I27" s="53"/>
      <c r="J27" s="53"/>
      <c r="K27" s="20"/>
      <c r="L27" s="43"/>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row>
    <row r="28" spans="1:70" s="26" customFormat="1" ht="17.25" customHeight="1">
      <c r="A28" s="578"/>
      <c r="B28" s="579"/>
      <c r="C28" s="54"/>
      <c r="D28" s="76"/>
      <c r="E28" s="53"/>
      <c r="F28" s="53"/>
      <c r="G28" s="53"/>
      <c r="H28" s="53"/>
      <c r="I28" s="53"/>
      <c r="J28" s="53"/>
      <c r="K28" s="20"/>
      <c r="L28" s="43"/>
      <c r="M28" s="28"/>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row>
    <row r="29" spans="1:70" s="26" customFormat="1" ht="15" customHeight="1">
      <c r="A29" s="3"/>
      <c r="B29" s="37"/>
      <c r="C29" s="46"/>
      <c r="D29" s="50"/>
      <c r="E29" s="41"/>
      <c r="F29" s="53"/>
      <c r="G29" s="53"/>
      <c r="H29" s="53"/>
      <c r="I29" s="53"/>
      <c r="J29" s="53"/>
      <c r="K29" s="53"/>
      <c r="L29" s="20"/>
      <c r="M29" s="6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row>
    <row r="30" spans="1:70" s="26" customFormat="1" ht="13.8">
      <c r="A30" s="3" t="s">
        <v>26</v>
      </c>
      <c r="B30" s="37"/>
      <c r="C30" s="598" t="e">
        <f>#REF!+#REF!+#REF!</f>
        <v>#REF!</v>
      </c>
      <c r="D30" s="599"/>
      <c r="E30" s="50"/>
      <c r="F30" s="53"/>
      <c r="G30" s="53"/>
      <c r="H30" s="53"/>
      <c r="I30" s="53"/>
      <c r="J30" s="53"/>
      <c r="K30" s="53"/>
      <c r="L30" s="20"/>
      <c r="M30" s="43"/>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row>
    <row r="31" spans="1:70" s="26" customFormat="1" ht="15" customHeight="1">
      <c r="A31" s="3"/>
      <c r="B31" s="37"/>
      <c r="C31" s="55"/>
      <c r="D31" s="56"/>
      <c r="E31" s="50"/>
      <c r="F31" s="53"/>
      <c r="G31" s="53"/>
      <c r="H31" s="53"/>
      <c r="I31" s="53"/>
      <c r="J31" s="53"/>
      <c r="K31" s="53"/>
      <c r="L31" s="20"/>
      <c r="M31" s="43"/>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row>
    <row r="32" spans="1:70" s="26" customFormat="1" ht="13.8">
      <c r="A32" s="3" t="s">
        <v>17</v>
      </c>
      <c r="B32" s="37"/>
      <c r="C32" s="598" t="e">
        <f>#REF!+#REF!+#REF!</f>
        <v>#REF!</v>
      </c>
      <c r="D32" s="599"/>
      <c r="E32" s="34"/>
      <c r="F32" s="34"/>
      <c r="G32" s="34"/>
      <c r="H32" s="34"/>
      <c r="I32" s="34"/>
      <c r="J32" s="34"/>
      <c r="K32" s="34"/>
      <c r="L32" s="35"/>
      <c r="M32" s="38"/>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row>
    <row r="33" spans="1:70" s="26" customFormat="1" ht="13.8">
      <c r="A33" s="3"/>
      <c r="B33" s="37"/>
      <c r="C33" s="57"/>
      <c r="D33" s="52"/>
      <c r="L33" s="3"/>
      <c r="M33" s="37"/>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row>
    <row r="34" spans="1:70" s="26" customFormat="1" ht="14.4" thickBot="1">
      <c r="A34" s="37"/>
      <c r="B34" s="37"/>
      <c r="C34" s="37"/>
      <c r="D34" s="615"/>
      <c r="E34" s="615"/>
      <c r="F34" s="614"/>
      <c r="G34" s="614"/>
      <c r="H34" s="614"/>
      <c r="I34" s="614"/>
      <c r="J34" s="614"/>
      <c r="K34" s="614"/>
      <c r="L34" s="4" t="s">
        <v>21</v>
      </c>
      <c r="M34" s="58"/>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row>
    <row r="35" spans="1:70" s="26" customFormat="1" ht="15.75" customHeight="1">
      <c r="A35" s="37"/>
      <c r="B35" s="37"/>
      <c r="C35" s="37"/>
      <c r="D35" s="59"/>
      <c r="E35" s="612" t="s">
        <v>73</v>
      </c>
      <c r="F35" s="612"/>
      <c r="G35" s="612"/>
      <c r="H35" s="612"/>
      <c r="I35" s="612"/>
      <c r="J35" s="612"/>
      <c r="K35" s="612"/>
      <c r="L35" s="612"/>
      <c r="M35" s="60"/>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row>
    <row r="36" spans="1:70" s="26" customFormat="1" ht="13.8">
      <c r="A36" s="3"/>
      <c r="B36" s="37"/>
      <c r="C36" s="37"/>
      <c r="D36" s="61"/>
      <c r="E36" s="61"/>
      <c r="F36" s="61"/>
      <c r="G36" s="61"/>
      <c r="H36" s="61"/>
      <c r="I36" s="49"/>
      <c r="J36" s="49"/>
      <c r="K36" s="49"/>
      <c r="L36" s="3"/>
      <c r="M36" s="37"/>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row>
    <row r="37" spans="1:70" s="26" customFormat="1" ht="18" customHeight="1">
      <c r="A37" s="62" t="s">
        <v>24</v>
      </c>
      <c r="B37" s="63"/>
      <c r="C37" s="63"/>
      <c r="D37" s="61"/>
      <c r="E37" s="61"/>
      <c r="F37" s="61"/>
      <c r="G37" s="61"/>
      <c r="H37" s="61"/>
      <c r="I37" s="49"/>
      <c r="J37" s="49"/>
      <c r="K37" s="49"/>
      <c r="L37" s="3"/>
      <c r="M37" s="37"/>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row>
    <row r="38" spans="1:70" s="26" customFormat="1" ht="17.25" customHeight="1" thickBot="1">
      <c r="D38" s="614"/>
      <c r="E38" s="614"/>
      <c r="F38" s="614"/>
      <c r="G38" s="614"/>
      <c r="H38" s="614"/>
      <c r="I38" s="614"/>
      <c r="J38" s="49"/>
      <c r="K38" s="49"/>
      <c r="L38" s="3"/>
      <c r="M38" s="37"/>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row>
    <row r="39" spans="1:70" s="26" customFormat="1" ht="14.4">
      <c r="A39" s="37"/>
      <c r="B39" s="37"/>
      <c r="C39" s="37"/>
      <c r="D39" s="612" t="s">
        <v>73</v>
      </c>
      <c r="E39" s="613"/>
      <c r="F39" s="613"/>
      <c r="G39" s="613"/>
      <c r="H39" s="613"/>
      <c r="I39" s="613"/>
      <c r="J39" s="37"/>
      <c r="K39" s="3"/>
      <c r="L39" s="37"/>
      <c r="M39" s="37"/>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row>
    <row r="40" spans="1:70" s="26" customFormat="1" ht="14.4">
      <c r="A40" s="37"/>
      <c r="B40" s="37"/>
      <c r="C40" s="37"/>
      <c r="D40" s="64"/>
      <c r="E40" s="65"/>
      <c r="F40" s="65"/>
      <c r="G40" s="65"/>
      <c r="H40" s="65"/>
      <c r="I40" s="65"/>
      <c r="J40" s="37"/>
      <c r="K40" s="3"/>
      <c r="L40" s="37"/>
      <c r="M40" s="37"/>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row>
    <row r="41" spans="1:70" s="26" customFormat="1" ht="13.8">
      <c r="A41" s="3" t="s">
        <v>11</v>
      </c>
      <c r="B41" s="37"/>
      <c r="C41" s="37"/>
      <c r="D41" s="37"/>
      <c r="E41" s="37"/>
      <c r="F41" s="37"/>
      <c r="G41" s="37"/>
      <c r="H41" s="37"/>
      <c r="I41" s="3"/>
      <c r="J41" s="3"/>
      <c r="K41" s="37"/>
      <c r="L41" s="37"/>
      <c r="M41" s="37"/>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row>
    <row r="42" spans="1:70" s="26" customFormat="1" ht="13.8">
      <c r="A42" s="37"/>
      <c r="B42" s="37"/>
      <c r="C42" s="37"/>
      <c r="D42" s="3" t="s">
        <v>30</v>
      </c>
      <c r="E42" s="3"/>
      <c r="F42" s="37"/>
      <c r="G42" s="37"/>
      <c r="H42" s="37"/>
      <c r="I42" s="3"/>
      <c r="J42" s="3"/>
      <c r="K42" s="37"/>
      <c r="L42" s="3"/>
      <c r="M42" s="3"/>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row>
    <row r="43" spans="1:70" s="26" customFormat="1" ht="13.8">
      <c r="A43" s="37"/>
      <c r="B43" s="37"/>
      <c r="C43" s="37"/>
      <c r="D43" s="3" t="s">
        <v>12</v>
      </c>
      <c r="E43" s="3"/>
      <c r="F43" s="37"/>
      <c r="G43" s="37"/>
      <c r="H43" s="37"/>
      <c r="I43" s="3"/>
      <c r="J43" s="3"/>
      <c r="K43" s="37"/>
      <c r="L43" s="3"/>
      <c r="M43" s="3"/>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row>
    <row r="44" spans="1:70" s="26" customFormat="1" ht="13.8">
      <c r="A44" s="37"/>
      <c r="B44" s="37"/>
      <c r="C44" s="37"/>
      <c r="D44" s="3" t="s">
        <v>31</v>
      </c>
      <c r="E44" s="3"/>
      <c r="F44" s="37"/>
      <c r="G44" s="37"/>
      <c r="H44" s="37"/>
      <c r="I44" s="3"/>
      <c r="J44" s="3"/>
      <c r="K44" s="37"/>
      <c r="L44" s="3"/>
      <c r="M44" s="3"/>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row>
    <row r="45" spans="1:70" s="26" customFormat="1" ht="13.8">
      <c r="A45" s="37"/>
      <c r="B45" s="37"/>
      <c r="C45" s="37"/>
      <c r="D45" s="3" t="s">
        <v>32</v>
      </c>
      <c r="E45" s="3"/>
      <c r="F45" s="37"/>
      <c r="G45" s="37"/>
      <c r="H45" s="37"/>
      <c r="I45" s="37"/>
      <c r="J45" s="37"/>
      <c r="K45" s="37"/>
      <c r="L45" s="37"/>
      <c r="M45" s="37"/>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row>
    <row r="46" spans="1:70">
      <c r="A46" s="5"/>
      <c r="B46" s="5"/>
      <c r="C46" s="5"/>
      <c r="D46" s="6"/>
      <c r="E46" s="6"/>
      <c r="F46" s="5"/>
      <c r="G46" s="5"/>
      <c r="H46" s="5"/>
      <c r="I46" s="5"/>
      <c r="J46" s="5"/>
      <c r="K46" s="5"/>
      <c r="L46" s="5"/>
      <c r="M46" s="5"/>
    </row>
    <row r="47" spans="1:70">
      <c r="A47" s="5"/>
      <c r="B47" s="5"/>
      <c r="C47" s="5"/>
      <c r="D47" s="609" t="s">
        <v>13</v>
      </c>
      <c r="E47" s="610"/>
      <c r="F47" s="610"/>
      <c r="G47" s="610"/>
      <c r="H47" s="610"/>
      <c r="I47" s="610"/>
      <c r="J47" s="610"/>
      <c r="K47" s="611"/>
      <c r="L47" s="5"/>
      <c r="M47" s="5"/>
    </row>
    <row r="48" spans="1:70">
      <c r="A48" s="5"/>
      <c r="B48" s="5"/>
      <c r="C48" s="5"/>
      <c r="D48" s="7" t="s">
        <v>14</v>
      </c>
      <c r="E48" s="8"/>
      <c r="F48" s="604"/>
      <c r="G48" s="605"/>
      <c r="H48" s="605"/>
      <c r="I48" s="605"/>
      <c r="J48" s="9"/>
      <c r="K48" s="10"/>
      <c r="L48" s="5"/>
      <c r="M48" s="5"/>
    </row>
    <row r="49" spans="1:13">
      <c r="A49" s="5"/>
      <c r="B49" s="5"/>
      <c r="C49" s="5"/>
      <c r="D49" s="7" t="s">
        <v>15</v>
      </c>
      <c r="E49" s="8"/>
      <c r="F49" s="607"/>
      <c r="G49" s="608"/>
      <c r="H49" s="608"/>
      <c r="I49" s="608"/>
      <c r="J49" s="9"/>
      <c r="K49" s="10"/>
      <c r="L49" s="5"/>
      <c r="M49" s="5"/>
    </row>
    <row r="50" spans="1:13">
      <c r="A50" s="5"/>
      <c r="B50" s="5"/>
      <c r="C50" s="5"/>
      <c r="D50" s="7" t="s">
        <v>16</v>
      </c>
      <c r="E50" s="8"/>
      <c r="F50" s="1"/>
      <c r="G50" s="1"/>
      <c r="H50" s="1"/>
      <c r="I50" s="1"/>
      <c r="J50" s="11"/>
      <c r="K50" s="12"/>
      <c r="L50" s="5"/>
      <c r="M50" s="5"/>
    </row>
    <row r="51" spans="1:13">
      <c r="A51" s="13"/>
      <c r="B51" s="13"/>
      <c r="C51" s="13"/>
      <c r="D51" s="14" t="s">
        <v>25</v>
      </c>
      <c r="E51" s="15"/>
      <c r="F51" s="604"/>
      <c r="G51" s="605"/>
      <c r="H51" s="605"/>
      <c r="I51" s="605"/>
      <c r="J51" s="605"/>
      <c r="K51" s="606"/>
      <c r="L51" s="13"/>
      <c r="M51" s="13"/>
    </row>
    <row r="55" spans="1:13" s="27" customFormat="1"/>
    <row r="56" spans="1:13" s="27" customFormat="1"/>
    <row r="57" spans="1:13" s="27" customFormat="1"/>
    <row r="58" spans="1:13" s="27" customFormat="1"/>
    <row r="59" spans="1:13" s="27" customFormat="1"/>
    <row r="60" spans="1:13" s="27" customFormat="1"/>
    <row r="61" spans="1:13" s="27" customFormat="1"/>
    <row r="62" spans="1:13" s="27" customFormat="1"/>
    <row r="63" spans="1:13" s="27" customFormat="1"/>
    <row r="64" spans="1:13" s="27" customFormat="1"/>
    <row r="65" spans="1:13" s="27" customFormat="1"/>
    <row r="66" spans="1:13" s="27" customFormat="1"/>
    <row r="67" spans="1:13" s="27" customFormat="1"/>
    <row r="68" spans="1:13" s="27" customFormat="1"/>
    <row r="69" spans="1:13">
      <c r="A69" s="16"/>
      <c r="B69" s="16"/>
      <c r="C69" s="16"/>
      <c r="D69" s="16"/>
      <c r="E69" s="16"/>
      <c r="F69" s="16"/>
      <c r="G69" s="16"/>
      <c r="H69" s="16"/>
      <c r="I69" s="16"/>
      <c r="J69" s="16"/>
      <c r="K69" s="16"/>
      <c r="L69" s="16"/>
      <c r="M69" s="16"/>
    </row>
    <row r="70" spans="1:13">
      <c r="A70" s="16"/>
      <c r="B70" s="16"/>
      <c r="C70" s="16"/>
      <c r="D70" s="16"/>
      <c r="E70" s="16"/>
      <c r="F70" s="16"/>
      <c r="G70" s="16"/>
      <c r="H70" s="16"/>
      <c r="I70" s="16"/>
      <c r="J70" s="16"/>
      <c r="K70" s="16"/>
      <c r="L70" s="16"/>
      <c r="M70" s="16"/>
    </row>
    <row r="71" spans="1:13">
      <c r="A71" s="16"/>
      <c r="B71" s="16"/>
      <c r="C71" s="16"/>
      <c r="D71" s="16"/>
      <c r="E71" s="16"/>
      <c r="F71" s="16"/>
      <c r="G71" s="16"/>
      <c r="H71" s="16"/>
      <c r="I71" s="16"/>
      <c r="J71" s="16"/>
      <c r="K71" s="16"/>
      <c r="L71" s="16"/>
      <c r="M71" s="16"/>
    </row>
    <row r="72" spans="1:13">
      <c r="A72" s="16"/>
      <c r="B72" s="16"/>
      <c r="C72" s="16"/>
      <c r="D72" s="16"/>
      <c r="E72" s="16"/>
      <c r="F72" s="16"/>
      <c r="G72" s="16"/>
      <c r="H72" s="16"/>
      <c r="I72" s="16"/>
      <c r="J72" s="16"/>
      <c r="K72" s="16"/>
      <c r="L72" s="16"/>
      <c r="M72" s="16"/>
    </row>
    <row r="73" spans="1:13">
      <c r="A73" s="16"/>
      <c r="B73" s="16"/>
      <c r="C73" s="16"/>
      <c r="D73" s="16"/>
      <c r="E73" s="16"/>
      <c r="F73" s="16"/>
      <c r="G73" s="16"/>
      <c r="H73" s="16"/>
      <c r="I73" s="16"/>
      <c r="J73" s="16"/>
      <c r="K73" s="16"/>
      <c r="L73" s="16"/>
      <c r="M73" s="16"/>
    </row>
    <row r="74" spans="1:13">
      <c r="A74" s="16"/>
      <c r="B74" s="16"/>
      <c r="C74" s="16"/>
      <c r="D74" s="16"/>
      <c r="E74" s="16"/>
      <c r="F74" s="16"/>
      <c r="G74" s="16"/>
      <c r="H74" s="16"/>
      <c r="I74" s="16"/>
      <c r="J74" s="16"/>
      <c r="K74" s="16"/>
      <c r="L74" s="16"/>
      <c r="M74" s="16"/>
    </row>
    <row r="75" spans="1:13">
      <c r="A75" s="16"/>
      <c r="B75" s="16"/>
      <c r="C75" s="16"/>
      <c r="D75" s="16"/>
      <c r="E75" s="16"/>
      <c r="F75" s="16"/>
      <c r="G75" s="16"/>
      <c r="H75" s="16"/>
      <c r="I75" s="16"/>
      <c r="J75" s="16"/>
      <c r="K75" s="16"/>
      <c r="L75" s="16"/>
      <c r="M75" s="16"/>
    </row>
    <row r="76" spans="1:13">
      <c r="A76" s="16"/>
      <c r="B76" s="16"/>
      <c r="C76" s="16"/>
      <c r="D76" s="16"/>
      <c r="E76" s="16"/>
      <c r="F76" s="16"/>
      <c r="G76" s="16"/>
      <c r="H76" s="16"/>
      <c r="I76" s="16"/>
      <c r="J76" s="16"/>
      <c r="K76" s="16"/>
      <c r="L76" s="16"/>
      <c r="M76" s="16"/>
    </row>
    <row r="77" spans="1:13">
      <c r="A77" s="16"/>
      <c r="B77" s="16"/>
      <c r="C77" s="16"/>
      <c r="D77" s="16"/>
      <c r="E77" s="16"/>
      <c r="F77" s="16"/>
      <c r="G77" s="16"/>
      <c r="H77" s="16"/>
      <c r="I77" s="16"/>
      <c r="J77" s="16"/>
      <c r="K77" s="16"/>
      <c r="L77" s="16"/>
      <c r="M77" s="16"/>
    </row>
    <row r="78" spans="1:13">
      <c r="A78" s="16"/>
      <c r="B78" s="16"/>
      <c r="C78" s="16"/>
      <c r="D78" s="16"/>
      <c r="E78" s="16"/>
      <c r="F78" s="16"/>
      <c r="G78" s="16"/>
      <c r="H78" s="16"/>
      <c r="I78" s="16"/>
      <c r="J78" s="16"/>
      <c r="K78" s="16"/>
      <c r="L78" s="16"/>
      <c r="M78" s="16"/>
    </row>
    <row r="79" spans="1:13">
      <c r="A79" s="16"/>
      <c r="B79" s="16"/>
      <c r="C79" s="16"/>
      <c r="D79" s="16"/>
      <c r="E79" s="16"/>
      <c r="F79" s="16"/>
      <c r="G79" s="16"/>
      <c r="H79" s="16"/>
      <c r="I79" s="16"/>
      <c r="J79" s="16"/>
      <c r="K79" s="16"/>
      <c r="L79" s="16"/>
      <c r="M79" s="16"/>
    </row>
    <row r="80" spans="1:13">
      <c r="A80" s="16"/>
      <c r="B80" s="16"/>
      <c r="C80" s="16"/>
      <c r="D80" s="16"/>
      <c r="E80" s="16"/>
      <c r="F80" s="16"/>
      <c r="G80" s="16"/>
      <c r="H80" s="16"/>
      <c r="I80" s="16"/>
      <c r="J80" s="16"/>
      <c r="K80" s="16"/>
      <c r="L80" s="16"/>
      <c r="M80" s="16"/>
    </row>
    <row r="81" spans="1:13">
      <c r="A81" s="16"/>
      <c r="B81" s="16"/>
      <c r="C81" s="16"/>
      <c r="D81" s="16"/>
      <c r="E81" s="16"/>
      <c r="F81" s="16"/>
      <c r="G81" s="16"/>
      <c r="H81" s="16"/>
      <c r="I81" s="16"/>
      <c r="J81" s="16"/>
      <c r="K81" s="16"/>
      <c r="L81" s="16"/>
      <c r="M81" s="16"/>
    </row>
    <row r="82" spans="1:13">
      <c r="A82" s="16"/>
      <c r="B82" s="16"/>
      <c r="C82" s="16"/>
      <c r="D82" s="16"/>
      <c r="E82" s="16"/>
      <c r="F82" s="16"/>
      <c r="G82" s="16"/>
      <c r="H82" s="16"/>
      <c r="I82" s="16"/>
      <c r="J82" s="16"/>
      <c r="K82" s="16"/>
      <c r="L82" s="16"/>
      <c r="M82" s="16"/>
    </row>
    <row r="83" spans="1:13">
      <c r="A83" s="16"/>
      <c r="B83" s="16"/>
      <c r="C83" s="16"/>
      <c r="D83" s="16"/>
      <c r="E83" s="16"/>
      <c r="F83" s="16"/>
      <c r="G83" s="16"/>
      <c r="H83" s="16"/>
      <c r="I83" s="16"/>
      <c r="J83" s="16"/>
      <c r="K83" s="16"/>
      <c r="L83" s="16"/>
      <c r="M83" s="16"/>
    </row>
    <row r="84" spans="1:13">
      <c r="A84" s="16"/>
      <c r="B84" s="16"/>
      <c r="C84" s="16"/>
      <c r="D84" s="16"/>
      <c r="E84" s="16"/>
      <c r="F84" s="16"/>
      <c r="G84" s="16"/>
      <c r="H84" s="16"/>
      <c r="I84" s="16"/>
      <c r="J84" s="16"/>
      <c r="K84" s="16"/>
      <c r="L84" s="16"/>
      <c r="M84" s="16"/>
    </row>
    <row r="85" spans="1:13">
      <c r="A85" s="16"/>
      <c r="B85" s="16"/>
      <c r="C85" s="16"/>
      <c r="D85" s="16"/>
      <c r="E85" s="16"/>
      <c r="F85" s="16"/>
      <c r="G85" s="16"/>
      <c r="H85" s="16"/>
      <c r="I85" s="16"/>
      <c r="J85" s="16"/>
      <c r="K85" s="16"/>
      <c r="L85" s="16"/>
      <c r="M85" s="16"/>
    </row>
    <row r="86" spans="1:13">
      <c r="A86" s="16"/>
      <c r="B86" s="16"/>
      <c r="C86" s="16"/>
      <c r="D86" s="16"/>
      <c r="E86" s="16"/>
      <c r="F86" s="16"/>
      <c r="G86" s="16"/>
      <c r="H86" s="16"/>
      <c r="I86" s="16"/>
      <c r="J86" s="16"/>
      <c r="K86" s="16"/>
      <c r="L86" s="16"/>
      <c r="M86" s="16"/>
    </row>
    <row r="87" spans="1:13">
      <c r="A87" s="16"/>
      <c r="B87" s="16"/>
      <c r="C87" s="16"/>
      <c r="D87" s="16"/>
      <c r="E87" s="16"/>
      <c r="F87" s="16"/>
      <c r="G87" s="16"/>
      <c r="H87" s="16"/>
      <c r="I87" s="16"/>
      <c r="J87" s="16"/>
      <c r="K87" s="16"/>
      <c r="L87" s="16"/>
      <c r="M87" s="16"/>
    </row>
    <row r="88" spans="1:13">
      <c r="A88" s="16"/>
      <c r="B88" s="16"/>
      <c r="C88" s="16"/>
      <c r="D88" s="16"/>
      <c r="E88" s="16"/>
      <c r="F88" s="16"/>
      <c r="G88" s="16"/>
      <c r="H88" s="16"/>
      <c r="I88" s="16"/>
      <c r="J88" s="16"/>
      <c r="K88" s="16"/>
      <c r="L88" s="16"/>
      <c r="M88" s="16"/>
    </row>
    <row r="89" spans="1:13">
      <c r="A89" s="16"/>
      <c r="B89" s="16"/>
      <c r="C89" s="16"/>
      <c r="D89" s="16"/>
      <c r="E89" s="16"/>
      <c r="F89" s="16"/>
      <c r="G89" s="16"/>
      <c r="H89" s="16"/>
      <c r="I89" s="16"/>
      <c r="J89" s="16"/>
      <c r="K89" s="16"/>
      <c r="L89" s="16"/>
      <c r="M89" s="16"/>
    </row>
    <row r="90" spans="1:13">
      <c r="A90" s="16"/>
      <c r="B90" s="16"/>
      <c r="C90" s="16"/>
      <c r="D90" s="16"/>
      <c r="E90" s="16"/>
      <c r="F90" s="16"/>
      <c r="G90" s="16"/>
      <c r="H90" s="16"/>
      <c r="I90" s="16"/>
      <c r="J90" s="16"/>
      <c r="K90" s="16"/>
      <c r="L90" s="16"/>
      <c r="M90" s="16"/>
    </row>
  </sheetData>
  <customSheetViews>
    <customSheetView guid="{52CD16EA-6A0A-4D86-B11B-631248FD7960}" showGridLines="0" fitToPage="1" state="hidden">
      <selection activeCell="A5" sqref="A5:M5"/>
      <pageMargins left="0.25" right="0.25" top="0.25" bottom="0.25" header="0.5" footer="0.5"/>
      <pageSetup scale="91" orientation="portrait" r:id="rId1"/>
      <headerFooter alignWithMargins="0"/>
    </customSheetView>
  </customSheetViews>
  <mergeCells count="35">
    <mergeCell ref="C30:D30"/>
    <mergeCell ref="C23:D23"/>
    <mergeCell ref="C21:D21"/>
    <mergeCell ref="I19:J19"/>
    <mergeCell ref="F51:K51"/>
    <mergeCell ref="F48:I48"/>
    <mergeCell ref="F49:I49"/>
    <mergeCell ref="D47:K47"/>
    <mergeCell ref="D39:I39"/>
    <mergeCell ref="E35:L35"/>
    <mergeCell ref="C32:D32"/>
    <mergeCell ref="F34:K34"/>
    <mergeCell ref="D34:E34"/>
    <mergeCell ref="D38:I38"/>
    <mergeCell ref="C16:J16"/>
    <mergeCell ref="C17:J17"/>
    <mergeCell ref="C18:J18"/>
    <mergeCell ref="A19:B19"/>
    <mergeCell ref="C19:G19"/>
    <mergeCell ref="A28:B28"/>
    <mergeCell ref="L1:M1"/>
    <mergeCell ref="G12:H12"/>
    <mergeCell ref="J12:K13"/>
    <mergeCell ref="D12:F12"/>
    <mergeCell ref="A5:M5"/>
    <mergeCell ref="K10:M10"/>
    <mergeCell ref="D9:H9"/>
    <mergeCell ref="D8:K8"/>
    <mergeCell ref="J9:M9"/>
    <mergeCell ref="D10:F10"/>
    <mergeCell ref="A2:M2"/>
    <mergeCell ref="A3:M3"/>
    <mergeCell ref="A4:M4"/>
    <mergeCell ref="G10:J10"/>
    <mergeCell ref="D11:M11"/>
  </mergeCells>
  <phoneticPr fontId="9" type="noConversion"/>
  <pageMargins left="0.25" right="0.25" top="0.25" bottom="0.25" header="0.5" footer="0.5"/>
  <pageSetup scale="91" orientation="portrait" r:id="rId2"/>
  <headerFooter alignWithMargins="0"/>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Cover Page</vt:lpstr>
      <vt:lpstr>Rules &amp; Information</vt:lpstr>
      <vt:lpstr>Lighting Retrofit</vt:lpstr>
      <vt:lpstr>Lighting Retrofit Details</vt:lpstr>
      <vt:lpstr>New Construction</vt:lpstr>
      <vt:lpstr>Custom Lighting</vt:lpstr>
      <vt:lpstr>Lighting Retrofit Savings calc</vt:lpstr>
      <vt:lpstr>NC Lighting Savings Calc</vt:lpstr>
      <vt:lpstr>Payment Request</vt:lpstr>
      <vt:lpstr>ac</vt:lpstr>
      <vt:lpstr>'Cover Page'!Print_Area</vt:lpstr>
      <vt:lpstr>'Custom Lighting'!Print_Area</vt:lpstr>
      <vt:lpstr>'Lighting Retrofit'!Print_Area</vt:lpstr>
      <vt:lpstr>'Lighting Retrofit Details'!Print_Area</vt:lpstr>
      <vt:lpstr>'Lighting Retrofit Savings calc'!Print_Area</vt:lpstr>
      <vt:lpstr>'NC Lighting Savings Calc'!Print_Area</vt:lpstr>
      <vt:lpstr>'New Construction'!Print_Area</vt:lpstr>
      <vt:lpstr>'Payment Request'!Print_Area</vt:lpstr>
      <vt:lpstr>'Rules &amp; Information'!Print_Area</vt:lpstr>
      <vt:lpstr>Yes</vt:lpstr>
    </vt:vector>
  </TitlesOfParts>
  <Company>Great River Energy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knelson1 - ITKNELSONM2</dc:creator>
  <cp:lastModifiedBy>Tracey Haberman</cp:lastModifiedBy>
  <cp:lastPrinted>2017-12-08T17:00:09Z</cp:lastPrinted>
  <dcterms:created xsi:type="dcterms:W3CDTF">2008-12-16T16:08:34Z</dcterms:created>
  <dcterms:modified xsi:type="dcterms:W3CDTF">2018-12-21T14:33:57Z</dcterms:modified>
</cp:coreProperties>
</file>